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stherschilder/edvo/"/>
    </mc:Choice>
  </mc:AlternateContent>
  <xr:revisionPtr revIDLastSave="0" documentId="8_{DD57039D-AD69-234A-9B6F-863C7CA4AD79}" xr6:coauthVersionLast="47" xr6:coauthVersionMax="47" xr10:uidLastSave="{00000000-0000-0000-0000-000000000000}"/>
  <bookViews>
    <workbookView xWindow="0" yWindow="500" windowWidth="23260" windowHeight="12460" xr2:uid="{434565BB-F774-9E45-8714-B819E024249A}"/>
  </bookViews>
  <sheets>
    <sheet name="Wedstrijdkalender ED-VO" sheetId="3" r:id="rId1"/>
    <sheet name="Wedstrijdkalender KNZB" sheetId="5" r:id="rId2"/>
  </sheets>
  <definedNames>
    <definedName name="AprSun1" localSheetId="1">DATE('Wedstrijdkalender KNZB'!CalendarYear2,4,1)-WEEKDAY(DATE('Wedstrijdkalender KNZB'!CalendarYear2,4,1))</definedName>
    <definedName name="AprSun1">DATE(CalendarYear2,4,1)-WEEKDAY(DATE(CalendarYear2,4,1))</definedName>
    <definedName name="AugSun1" localSheetId="1">DATE('Wedstrijdkalender KNZB'!CalendarYear2,8,1)-WEEKDAY(DATE('Wedstrijdkalender KNZB'!CalendarYear2,8,1))</definedName>
    <definedName name="AugSun1">DATE(CalendarYear2,8,1)-WEEKDAY(DATE(CalendarYear2,8,1))</definedName>
    <definedName name="CalendarYear1" localSheetId="1">'Wedstrijdkalender KNZB'!$Z$1</definedName>
    <definedName name="CalendarYear1">#REF!</definedName>
    <definedName name="CalendarYear2" localSheetId="1">'Wedstrijdkalender KNZB'!$AG$1</definedName>
    <definedName name="CalendarYear2">#REF!</definedName>
    <definedName name="DecSun1" localSheetId="1">DATE('Wedstrijdkalender KNZB'!CalendarYear2,12,1)-WEEKDAY(DATE('Wedstrijdkalender KNZB'!CalendarYear2,12,1))</definedName>
    <definedName name="DecSun1">DATE(CalendarYear2,12,1)-WEEKDAY(DATE(CalendarYear2,12,1))</definedName>
    <definedName name="FebSun1" localSheetId="1">DATE('Wedstrijdkalender KNZB'!CalendarYear2,2,1)-WEEKDAY(DATE('Wedstrijdkalender KNZB'!CalendarYear2,2,1))</definedName>
    <definedName name="FebSun1">DATE(CalendarYear2,2,1)-WEEKDAY(DATE(CalendarYear2,2,1))</definedName>
    <definedName name="JanSun1" localSheetId="1">DATE('Wedstrijdkalender KNZB'!CalendarYear2,1,1)-WEEKDAY(DATE('Wedstrijdkalender KNZB'!CalendarYear2,1,1))</definedName>
    <definedName name="JanSun1">DATE(CalendarYear2,1,1)-WEEKDAY(DATE(CalendarYear2,1,1))</definedName>
    <definedName name="JulSun1" localSheetId="1">DATE('Wedstrijdkalender KNZB'!CalendarYear2,7,1)-WEEKDAY(DATE('Wedstrijdkalender KNZB'!CalendarYear2,7,1))</definedName>
    <definedName name="JulSun1">DATE(CalendarYear2,7,1)-WEEKDAY(DATE(CalendarYear2,7,1))</definedName>
    <definedName name="JunSun1" localSheetId="1">DATE('Wedstrijdkalender KNZB'!CalendarYear2,6,1)-WEEKDAY(DATE('Wedstrijdkalender KNZB'!CalendarYear2,6,1))</definedName>
    <definedName name="JunSun1">DATE(CalendarYear2,6,1)-WEEKDAY(DATE(CalendarYear2,6,1))</definedName>
    <definedName name="MarSun1" localSheetId="1">DATE('Wedstrijdkalender KNZB'!CalendarYear2,3,1)-WEEKDAY(DATE('Wedstrijdkalender KNZB'!CalendarYear2,3,1))</definedName>
    <definedName name="MarSun1">DATE(CalendarYear2,3,1)-WEEKDAY(DATE(CalendarYear2,3,1))</definedName>
    <definedName name="MaySun1" localSheetId="1">DATE('Wedstrijdkalender KNZB'!CalendarYear2,5,1)-WEEKDAY(DATE('Wedstrijdkalender KNZB'!CalendarYear2,5,1))</definedName>
    <definedName name="MaySun1">DATE(CalendarYear2,5,1)-WEEKDAY(DATE(CalendarYear2,5,1))</definedName>
    <definedName name="NovSun1" localSheetId="1">DATE('Wedstrijdkalender KNZB'!CalendarYear2,11,1)-WEEKDAY(DATE('Wedstrijdkalender KNZB'!CalendarYear2,11,1))</definedName>
    <definedName name="NovSun1">DATE(CalendarYear2,11,1)-WEEKDAY(DATE(CalendarYear2,11,1))</definedName>
    <definedName name="OctSun1" localSheetId="1">DATE('Wedstrijdkalender KNZB'!CalendarYear2,10,1)-WEEKDAY(DATE('Wedstrijdkalender KNZB'!CalendarYear2,10,1))</definedName>
    <definedName name="OctSun1">DATE(CalendarYear2,10,1)-WEEKDAY(DATE(CalendarYear2,10,1))</definedName>
    <definedName name="SepSun1" localSheetId="1">DATE('Wedstrijdkalender KNZB'!CalendarYear2,9,1)-WEEKDAY(DATE('Wedstrijdkalender KNZB'!CalendarYear2,9,1))</definedName>
    <definedName name="SepSun1">DATE(CalendarYear2,9,1)-WEEKDAY(DATE(CalendarYear2,9,1))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3" l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21" i="3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6" i="3"/>
  <c r="A4" i="5"/>
  <c r="B4" i="5"/>
  <c r="AJ4" i="5"/>
  <c r="AK4" i="5"/>
  <c r="AL4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K15" i="5"/>
  <c r="AL15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32" i="5"/>
  <c r="B32" i="5"/>
  <c r="A42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K42" i="5"/>
  <c r="AL42" i="5"/>
  <c r="A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L50" i="5"/>
  <c r="A58" i="5"/>
  <c r="B58" i="5"/>
  <c r="A65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L65" i="5"/>
  <c r="A72" i="5"/>
  <c r="AJ72" i="5"/>
  <c r="AK72" i="5"/>
  <c r="AL72" i="5"/>
  <c r="A80" i="5"/>
  <c r="AL80" i="5"/>
  <c r="A89" i="5"/>
  <c r="B89" i="5"/>
  <c r="C89" i="5"/>
  <c r="AL89" i="5"/>
  <c r="A94" i="5"/>
  <c r="AK94" i="5"/>
  <c r="AL94" i="5"/>
  <c r="F99" i="5"/>
  <c r="AL99" i="5"/>
</calcChain>
</file>

<file path=xl/sharedStrings.xml><?xml version="1.0" encoding="utf-8"?>
<sst xmlns="http://schemas.openxmlformats.org/spreadsheetml/2006/main" count="638" uniqueCount="126">
  <si>
    <t>Wedstrijdkalender</t>
  </si>
  <si>
    <t>Za</t>
  </si>
  <si>
    <t>Zo</t>
  </si>
  <si>
    <t>Ma</t>
  </si>
  <si>
    <t>Di</t>
  </si>
  <si>
    <t>Wo</t>
  </si>
  <si>
    <t>Do</t>
  </si>
  <si>
    <t>Vr</t>
  </si>
  <si>
    <t>LAC-periode 1</t>
  </si>
  <si>
    <t>Zomervakantie</t>
  </si>
  <si>
    <t>&lt;N</t>
  </si>
  <si>
    <t>Start seizoen 2024-2025</t>
  </si>
  <si>
    <t>WJK Open water</t>
  </si>
  <si>
    <t>EJK Open water</t>
  </si>
  <si>
    <t>Regionaal Estafette Kampioenschappen</t>
  </si>
  <si>
    <t>KNZB Zwemcompetitie 1</t>
  </si>
  <si>
    <t>Herfstvakantie</t>
  </si>
  <si>
    <t>Zuid</t>
  </si>
  <si>
    <t>Noord + midden</t>
  </si>
  <si>
    <t>Minioren Circuit 1</t>
  </si>
  <si>
    <t>RQM 2024</t>
  </si>
  <si>
    <t>Minioren Circuit 2</t>
  </si>
  <si>
    <t>KNZB Zwemcompetitie 2</t>
  </si>
  <si>
    <t>Provinciale Winterkampioenschappen</t>
  </si>
  <si>
    <t>Sinterklaas + Kerstvakantie + Kerst + Oud &amp; Nieuw</t>
  </si>
  <si>
    <t>Minioren Circuit 3</t>
  </si>
  <si>
    <t>Kerstvakantie</t>
  </si>
  <si>
    <t>KNZB Zwemcompetitie 3</t>
  </si>
  <si>
    <t>Dutch Swimming League 1</t>
  </si>
  <si>
    <t>LAC-periode 2</t>
  </si>
  <si>
    <t>Voorjaarsvakantie</t>
  </si>
  <si>
    <t>Noord</t>
  </si>
  <si>
    <t>Midden + zuid</t>
  </si>
  <si>
    <t>KNZB Zwemcompetitie 4</t>
  </si>
  <si>
    <t>Dutch Swimming League 2</t>
  </si>
  <si>
    <t>Provinciale Clubmeet</t>
  </si>
  <si>
    <t>Voorjaarsvakantie + Pasen</t>
  </si>
  <si>
    <t>KNZB Zwemcompetitie 5</t>
  </si>
  <si>
    <t>Minioren Circuit 4</t>
  </si>
  <si>
    <t>Dutch Swimming League Finale</t>
  </si>
  <si>
    <t>Minioren Circuit 5</t>
  </si>
  <si>
    <t>Pasen + Koningsdag + Meivakantie</t>
  </si>
  <si>
    <t>Meivakantie + Bevrijdingsdag +  Hemelvaart</t>
  </si>
  <si>
    <t>Provinciale Zomerkampioenschappen</t>
  </si>
  <si>
    <t>Provinciale Minioren Finale</t>
  </si>
  <si>
    <t>Z&gt;</t>
  </si>
  <si>
    <t>N&gt;</t>
  </si>
  <si>
    <t>M&gt;</t>
  </si>
  <si>
    <t>&lt;Z</t>
  </si>
  <si>
    <t>&lt;M</t>
  </si>
  <si>
    <t>Start seizoen 2025-2026</t>
  </si>
  <si>
    <t>Pinksteren</t>
  </si>
  <si>
    <t>Minioren Circuit 6</t>
  </si>
  <si>
    <t xml:space="preserve">RQM 2024 </t>
  </si>
  <si>
    <t>Masters Clubmeet</t>
  </si>
  <si>
    <t>ONMK kb</t>
  </si>
  <si>
    <t>Bijeenkomst ZwemcoachNL</t>
  </si>
  <si>
    <t>ONMK lb</t>
  </si>
  <si>
    <t>WK Korte baan 2024</t>
  </si>
  <si>
    <t>NK Estafette Dordrecht</t>
  </si>
  <si>
    <t>WK kwalificatiewedstrijd Drachten</t>
  </si>
  <si>
    <t>Datum</t>
  </si>
  <si>
    <t>Wedstrijd</t>
  </si>
  <si>
    <t>Locatie</t>
  </si>
  <si>
    <t>Week</t>
  </si>
  <si>
    <t>Bergkamen</t>
  </si>
  <si>
    <t>Toernooi Bergkamen</t>
  </si>
  <si>
    <t>21/22-09-2024</t>
  </si>
  <si>
    <t>Zwemcompetitie Deel 1</t>
  </si>
  <si>
    <t>O12 Deel 1</t>
  </si>
  <si>
    <t>Purmerend</t>
  </si>
  <si>
    <t>O12 Deel 2</t>
  </si>
  <si>
    <t>O12 Deel 3</t>
  </si>
  <si>
    <t>O12 Deel 4</t>
  </si>
  <si>
    <t>Provinciale Clubmeet (O12)</t>
  </si>
  <si>
    <t>O12 Deel 5</t>
  </si>
  <si>
    <t>O12 Deel 6</t>
  </si>
  <si>
    <t>O12 Finales</t>
  </si>
  <si>
    <t>14/15-6-2025</t>
  </si>
  <si>
    <t>8/9-3-2025</t>
  </si>
  <si>
    <t>Zwemcompetitie Deel 2</t>
  </si>
  <si>
    <t>Zwemcompetitie Deel 3</t>
  </si>
  <si>
    <t>Zwemcompetitie Deel 4</t>
  </si>
  <si>
    <t>Zwemcompetitie Deel 5</t>
  </si>
  <si>
    <t>Alkmaar</t>
  </si>
  <si>
    <t>LAC kb</t>
  </si>
  <si>
    <t>Limiet lb</t>
  </si>
  <si>
    <t>Limiet/LAC lb (onder voorbehoud)</t>
  </si>
  <si>
    <t>9/10-11-2024</t>
  </si>
  <si>
    <t>Provinciale Kampioenschappen (kb)</t>
  </si>
  <si>
    <t>16/17-11-2024</t>
  </si>
  <si>
    <t>Provinciale Kampioenschappen (lb)</t>
  </si>
  <si>
    <t>17/18-5-2025</t>
  </si>
  <si>
    <t>24/25-5-2025</t>
  </si>
  <si>
    <t>NK sprint</t>
  </si>
  <si>
    <t>Pinkstertoernooi</t>
  </si>
  <si>
    <t>7/8-6-2025</t>
  </si>
  <si>
    <t>Diemen</t>
  </si>
  <si>
    <t>Mijdrecht</t>
  </si>
  <si>
    <t>Heemstede</t>
  </si>
  <si>
    <t>Limiet het Y</t>
  </si>
  <si>
    <t>Amersfoort</t>
  </si>
  <si>
    <t>Limiet kb (onder voorbehoud)</t>
  </si>
  <si>
    <t>Limiet lb (onder voorbehoud)</t>
  </si>
  <si>
    <t>Hoofddorp</t>
  </si>
  <si>
    <t>Amsterdam-Noord</t>
  </si>
  <si>
    <t>ONMK</t>
  </si>
  <si>
    <t>Den Haag</t>
  </si>
  <si>
    <t>NK lb</t>
  </si>
  <si>
    <t>NKJ lb</t>
  </si>
  <si>
    <t>NK kb</t>
  </si>
  <si>
    <t>NJK kb</t>
  </si>
  <si>
    <t>Competitie</t>
  </si>
  <si>
    <t>O12</t>
  </si>
  <si>
    <t>Limiet</t>
  </si>
  <si>
    <t>Kampioenschap</t>
  </si>
  <si>
    <t>LAC</t>
  </si>
  <si>
    <t>Toernooi</t>
  </si>
  <si>
    <t>NK Sprint</t>
  </si>
  <si>
    <t>NJK lange baan 2025</t>
  </si>
  <si>
    <t>NK lange baan 2025</t>
  </si>
  <si>
    <t>NJK Korte baan</t>
  </si>
  <si>
    <t>NK Korte baan</t>
  </si>
  <si>
    <t>Versie: 20240829</t>
  </si>
  <si>
    <t>Limiet Hieronymus</t>
  </si>
  <si>
    <t>Eindhoven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</si>
</sst>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d"/>
    <numFmt numFmtId="166" formatCode=";;;"/>
  </numFmts>
  <fonts count="14" x14ac:knownFonts="1">
    <font>
      <sz val="12"/>
      <color theme="1"/>
      <name val="Calibri"/>
      <family val="2"/>
      <scheme val="minor"/>
    </font>
    <font>
      <sz val="40"/>
      <color theme="4"/>
      <name val="Verdana"/>
      <family val="2"/>
    </font>
    <font>
      <sz val="11"/>
      <color theme="0" tint="-0.499984740745262"/>
      <name val="Verdana"/>
      <family val="2"/>
    </font>
    <font>
      <sz val="42"/>
      <color theme="4"/>
      <name val="Verdana"/>
      <family val="2"/>
    </font>
    <font>
      <sz val="11"/>
      <name val="Verdana"/>
      <family val="2"/>
    </font>
    <font>
      <sz val="11"/>
      <color theme="1"/>
      <name val="Verdana"/>
      <family val="2"/>
    </font>
    <font>
      <sz val="14"/>
      <color theme="0"/>
      <name val="Verdana"/>
      <family val="2"/>
    </font>
    <font>
      <sz val="10"/>
      <color theme="0"/>
      <name val="Verdana"/>
      <family val="2"/>
    </font>
    <font>
      <sz val="10"/>
      <color theme="1"/>
      <name val="Verdana"/>
      <family val="2"/>
    </font>
    <font>
      <sz val="11"/>
      <color theme="1" tint="0.14999847407452621"/>
      <name val="Verdana"/>
      <family val="2"/>
    </font>
    <font>
      <sz val="10"/>
      <color theme="1" tint="0.14999847407452621"/>
      <name val="Verdana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5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5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9" fillId="6" borderId="0" xfId="0" applyFont="1" applyFill="1" applyAlignment="1">
      <alignment horizontal="left" vertical="center"/>
    </xf>
    <xf numFmtId="166" fontId="9" fillId="7" borderId="7" xfId="0" applyNumberFormat="1" applyFont="1" applyFill="1" applyBorder="1" applyAlignment="1">
      <alignment horizontal="center" vertical="center"/>
    </xf>
    <xf numFmtId="166" fontId="9" fillId="6" borderId="8" xfId="0" applyNumberFormat="1" applyFont="1" applyFill="1" applyBorder="1" applyAlignment="1">
      <alignment horizontal="center" vertical="center"/>
    </xf>
    <xf numFmtId="166" fontId="9" fillId="0" borderId="8" xfId="0" applyNumberFormat="1" applyFont="1" applyBorder="1" applyAlignment="1">
      <alignment horizontal="center" vertical="center"/>
    </xf>
    <xf numFmtId="166" fontId="9" fillId="7" borderId="10" xfId="0" applyNumberFormat="1" applyFont="1" applyFill="1" applyBorder="1" applyAlignment="1">
      <alignment horizontal="center" vertical="center"/>
    </xf>
    <xf numFmtId="166" fontId="9" fillId="7" borderId="0" xfId="0" applyNumberFormat="1" applyFont="1" applyFill="1" applyAlignment="1">
      <alignment horizontal="center" vertical="center"/>
    </xf>
    <xf numFmtId="166" fontId="9" fillId="7" borderId="1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8" borderId="8" xfId="0" applyFont="1" applyFill="1" applyBorder="1" applyAlignment="1">
      <alignment horizontal="left" vertical="center"/>
    </xf>
    <xf numFmtId="166" fontId="9" fillId="8" borderId="8" xfId="0" applyNumberFormat="1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left" vertical="center"/>
    </xf>
    <xf numFmtId="166" fontId="9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9" fillId="10" borderId="9" xfId="0" applyFont="1" applyFill="1" applyBorder="1" applyAlignment="1">
      <alignment horizontal="left" vertical="center"/>
    </xf>
    <xf numFmtId="166" fontId="9" fillId="10" borderId="9" xfId="0" applyNumberFormat="1" applyFont="1" applyFill="1" applyBorder="1" applyAlignment="1">
      <alignment horizontal="center" vertical="center"/>
    </xf>
    <xf numFmtId="0" fontId="9" fillId="11" borderId="0" xfId="0" applyFont="1" applyFill="1" applyAlignment="1">
      <alignment horizontal="left" vertical="center"/>
    </xf>
    <xf numFmtId="166" fontId="9" fillId="7" borderId="12" xfId="0" applyNumberFormat="1" applyFont="1" applyFill="1" applyBorder="1" applyAlignment="1">
      <alignment horizontal="center" vertical="center"/>
    </xf>
    <xf numFmtId="166" fontId="9" fillId="7" borderId="1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5" fontId="7" fillId="13" borderId="2" xfId="0" applyNumberFormat="1" applyFont="1" applyFill="1" applyBorder="1" applyAlignment="1">
      <alignment horizontal="center" vertical="center"/>
    </xf>
    <xf numFmtId="165" fontId="7" fillId="1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14" borderId="0" xfId="0" applyFont="1" applyFill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9" fillId="11" borderId="9" xfId="0" applyFont="1" applyFill="1" applyBorder="1" applyAlignment="1">
      <alignment horizontal="left" vertical="center"/>
    </xf>
    <xf numFmtId="166" fontId="9" fillId="7" borderId="20" xfId="0" applyNumberFormat="1" applyFont="1" applyFill="1" applyBorder="1" applyAlignment="1">
      <alignment horizontal="center" vertical="center"/>
    </xf>
    <xf numFmtId="166" fontId="9" fillId="7" borderId="21" xfId="0" applyNumberFormat="1" applyFont="1" applyFill="1" applyBorder="1" applyAlignment="1">
      <alignment horizontal="center" vertical="center"/>
    </xf>
    <xf numFmtId="166" fontId="9" fillId="7" borderId="22" xfId="0" applyNumberFormat="1" applyFont="1" applyFill="1" applyBorder="1" applyAlignment="1">
      <alignment horizontal="center" vertical="center"/>
    </xf>
    <xf numFmtId="0" fontId="9" fillId="14" borderId="8" xfId="0" applyFont="1" applyFill="1" applyBorder="1" applyAlignment="1">
      <alignment horizontal="left" vertical="center"/>
    </xf>
    <xf numFmtId="0" fontId="9" fillId="14" borderId="9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6" fontId="9" fillId="0" borderId="19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166" fontId="9" fillId="0" borderId="17" xfId="0" applyNumberFormat="1" applyFont="1" applyBorder="1" applyAlignment="1">
      <alignment horizontal="center" vertical="center"/>
    </xf>
    <xf numFmtId="0" fontId="9" fillId="10" borderId="12" xfId="0" applyFont="1" applyFill="1" applyBorder="1" applyAlignment="1">
      <alignment horizontal="left" vertical="center"/>
    </xf>
    <xf numFmtId="0" fontId="9" fillId="11" borderId="17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center" vertical="center"/>
    </xf>
    <xf numFmtId="0" fontId="9" fillId="14" borderId="17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15" borderId="0" xfId="0" applyFont="1" applyFill="1" applyAlignment="1">
      <alignment horizontal="left" vertical="center"/>
    </xf>
    <xf numFmtId="166" fontId="9" fillId="15" borderId="8" xfId="0" applyNumberFormat="1" applyFont="1" applyFill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16" borderId="0" xfId="0" applyFont="1" applyFill="1" applyAlignment="1">
      <alignment horizontal="left" vertical="center"/>
    </xf>
    <xf numFmtId="164" fontId="4" fillId="15" borderId="0" xfId="0" applyNumberFormat="1" applyFont="1" applyFill="1" applyAlignment="1">
      <alignment horizontal="left" vertical="center"/>
    </xf>
    <xf numFmtId="166" fontId="9" fillId="17" borderId="12" xfId="0" applyNumberFormat="1" applyFont="1" applyFill="1" applyBorder="1" applyAlignment="1">
      <alignment horizontal="center" vertical="center"/>
    </xf>
    <xf numFmtId="166" fontId="9" fillId="17" borderId="14" xfId="0" applyNumberFormat="1" applyFont="1" applyFill="1" applyBorder="1" applyAlignment="1">
      <alignment horizontal="center" vertical="center"/>
    </xf>
    <xf numFmtId="166" fontId="9" fillId="17" borderId="8" xfId="0" applyNumberFormat="1" applyFont="1" applyFill="1" applyBorder="1" applyAlignment="1">
      <alignment horizontal="center" vertical="center"/>
    </xf>
    <xf numFmtId="166" fontId="9" fillId="18" borderId="8" xfId="0" applyNumberFormat="1" applyFont="1" applyFill="1" applyBorder="1" applyAlignment="1">
      <alignment horizontal="center" vertical="center"/>
    </xf>
    <xf numFmtId="166" fontId="9" fillId="19" borderId="8" xfId="0" applyNumberFormat="1" applyFont="1" applyFill="1" applyBorder="1" applyAlignment="1">
      <alignment horizontal="center" vertical="center"/>
    </xf>
    <xf numFmtId="0" fontId="9" fillId="19" borderId="0" xfId="0" applyFont="1" applyFill="1" applyAlignment="1">
      <alignment horizontal="left" vertical="center"/>
    </xf>
    <xf numFmtId="166" fontId="9" fillId="9" borderId="8" xfId="0" applyNumberFormat="1" applyFont="1" applyFill="1" applyBorder="1" applyAlignment="1">
      <alignment horizontal="center" vertical="center"/>
    </xf>
    <xf numFmtId="166" fontId="9" fillId="12" borderId="9" xfId="0" applyNumberFormat="1" applyFont="1" applyFill="1" applyBorder="1" applyAlignment="1">
      <alignment horizontal="center" vertical="center"/>
    </xf>
    <xf numFmtId="166" fontId="9" fillId="14" borderId="9" xfId="0" applyNumberFormat="1" applyFont="1" applyFill="1" applyBorder="1" applyAlignment="1">
      <alignment horizontal="center" vertical="center"/>
    </xf>
    <xf numFmtId="166" fontId="9" fillId="12" borderId="8" xfId="0" applyNumberFormat="1" applyFont="1" applyFill="1" applyBorder="1" applyAlignment="1">
      <alignment horizontal="center" vertical="center"/>
    </xf>
    <xf numFmtId="166" fontId="9" fillId="14" borderId="8" xfId="0" applyNumberFormat="1" applyFont="1" applyFill="1" applyBorder="1" applyAlignment="1">
      <alignment horizontal="center" vertical="center"/>
    </xf>
    <xf numFmtId="166" fontId="9" fillId="9" borderId="9" xfId="0" applyNumberFormat="1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left" vertical="center"/>
    </xf>
    <xf numFmtId="166" fontId="9" fillId="9" borderId="17" xfId="0" applyNumberFormat="1" applyFont="1" applyFill="1" applyBorder="1" applyAlignment="1">
      <alignment horizontal="center" vertical="center"/>
    </xf>
    <xf numFmtId="166" fontId="9" fillId="9" borderId="19" xfId="0" applyNumberFormat="1" applyFont="1" applyFill="1" applyBorder="1" applyAlignment="1">
      <alignment horizontal="center" vertical="center"/>
    </xf>
    <xf numFmtId="166" fontId="9" fillId="9" borderId="14" xfId="0" applyNumberFormat="1" applyFont="1" applyFill="1" applyBorder="1" applyAlignment="1">
      <alignment horizontal="center" vertical="center"/>
    </xf>
    <xf numFmtId="166" fontId="9" fillId="9" borderId="12" xfId="0" applyNumberFormat="1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166" fontId="9" fillId="11" borderId="9" xfId="0" applyNumberFormat="1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left" vertical="center"/>
    </xf>
    <xf numFmtId="0" fontId="9" fillId="12" borderId="9" xfId="0" applyFont="1" applyFill="1" applyBorder="1" applyAlignment="1">
      <alignment horizontal="left" vertical="center"/>
    </xf>
    <xf numFmtId="0" fontId="9" fillId="10" borderId="0" xfId="0" applyFont="1" applyFill="1" applyAlignment="1">
      <alignment horizontal="left" vertical="center"/>
    </xf>
    <xf numFmtId="0" fontId="9" fillId="8" borderId="0" xfId="0" applyFont="1" applyFill="1" applyAlignment="1">
      <alignment horizontal="left" vertical="center"/>
    </xf>
    <xf numFmtId="0" fontId="0" fillId="20" borderId="26" xfId="0" applyFill="1" applyBorder="1"/>
    <xf numFmtId="0" fontId="0" fillId="21" borderId="26" xfId="0" applyFill="1" applyBorder="1"/>
    <xf numFmtId="0" fontId="0" fillId="0" borderId="26" xfId="0" applyBorder="1"/>
    <xf numFmtId="14" fontId="0" fillId="0" borderId="26" xfId="0" applyNumberFormat="1" applyBorder="1"/>
    <xf numFmtId="0" fontId="0" fillId="22" borderId="0" xfId="0" applyFill="1"/>
    <xf numFmtId="0" fontId="0" fillId="21" borderId="0" xfId="0" applyFill="1"/>
    <xf numFmtId="0" fontId="0" fillId="23" borderId="0" xfId="0" applyFill="1"/>
    <xf numFmtId="0" fontId="0" fillId="20" borderId="0" xfId="0" applyFill="1"/>
    <xf numFmtId="0" fontId="11" fillId="0" borderId="26" xfId="0" applyFont="1" applyBorder="1"/>
    <xf numFmtId="0" fontId="0" fillId="22" borderId="26" xfId="0" applyFill="1" applyBorder="1"/>
    <xf numFmtId="0" fontId="0" fillId="23" borderId="26" xfId="0" applyFill="1" applyBorder="1"/>
    <xf numFmtId="0" fontId="12" fillId="24" borderId="26" xfId="0" applyFont="1" applyFill="1" applyBorder="1"/>
    <xf numFmtId="0" fontId="12" fillId="25" borderId="26" xfId="0" applyFont="1" applyFill="1" applyBorder="1"/>
    <xf numFmtId="0" fontId="12" fillId="24" borderId="0" xfId="0" applyFont="1" applyFill="1"/>
    <xf numFmtId="0" fontId="12" fillId="25" borderId="0" xfId="0" applyFont="1" applyFill="1"/>
    <xf numFmtId="0" fontId="11" fillId="20" borderId="26" xfId="0" applyFont="1" applyFill="1" applyBorder="1"/>
    <xf numFmtId="0" fontId="9" fillId="10" borderId="8" xfId="0" applyFont="1" applyFill="1" applyBorder="1" applyAlignment="1">
      <alignment horizontal="left" vertical="center"/>
    </xf>
    <xf numFmtId="0" fontId="13" fillId="26" borderId="0" xfId="0" applyFont="1" applyFill="1"/>
    <xf numFmtId="166" fontId="9" fillId="15" borderId="18" xfId="0" applyNumberFormat="1" applyFont="1" applyFill="1" applyBorder="1" applyAlignment="1">
      <alignment horizontal="center" vertical="center"/>
    </xf>
    <xf numFmtId="166" fontId="9" fillId="15" borderId="1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166" fontId="9" fillId="6" borderId="25" xfId="0" applyNumberFormat="1" applyFont="1" applyFill="1" applyBorder="1" applyAlignment="1">
      <alignment horizontal="center" vertical="center"/>
    </xf>
    <xf numFmtId="166" fontId="9" fillId="6" borderId="15" xfId="0" applyNumberFormat="1" applyFont="1" applyFill="1" applyBorder="1" applyAlignment="1">
      <alignment horizontal="center" vertical="center"/>
    </xf>
    <xf numFmtId="166" fontId="9" fillId="6" borderId="16" xfId="0" applyNumberFormat="1" applyFont="1" applyFill="1" applyBorder="1" applyAlignment="1">
      <alignment horizontal="center" vertical="center"/>
    </xf>
    <xf numFmtId="166" fontId="9" fillId="15" borderId="25" xfId="0" applyNumberFormat="1" applyFont="1" applyFill="1" applyBorder="1" applyAlignment="1">
      <alignment horizontal="center" vertical="center"/>
    </xf>
    <xf numFmtId="166" fontId="9" fillId="15" borderId="15" xfId="0" applyNumberFormat="1" applyFont="1" applyFill="1" applyBorder="1" applyAlignment="1">
      <alignment horizontal="center" vertical="center"/>
    </xf>
    <xf numFmtId="166" fontId="9" fillId="15" borderId="16" xfId="0" applyNumberFormat="1" applyFont="1" applyFill="1" applyBorder="1" applyAlignment="1">
      <alignment horizontal="center" vertical="center"/>
    </xf>
    <xf numFmtId="166" fontId="9" fillId="17" borderId="25" xfId="0" applyNumberFormat="1" applyFont="1" applyFill="1" applyBorder="1" applyAlignment="1">
      <alignment horizontal="center" vertical="center"/>
    </xf>
    <xf numFmtId="166" fontId="9" fillId="17" borderId="16" xfId="0" applyNumberFormat="1" applyFont="1" applyFill="1" applyBorder="1" applyAlignment="1">
      <alignment horizontal="center" vertical="center"/>
    </xf>
    <xf numFmtId="164" fontId="6" fillId="2" borderId="24" xfId="0" applyNumberFormat="1" applyFont="1" applyFill="1" applyBorder="1" applyAlignment="1">
      <alignment horizontal="center" vertical="center"/>
    </xf>
    <xf numFmtId="49" fontId="9" fillId="15" borderId="18" xfId="0" applyNumberFormat="1" applyFont="1" applyFill="1" applyBorder="1" applyAlignment="1" applyProtection="1">
      <alignment horizontal="center" vertical="center"/>
      <protection locked="0"/>
    </xf>
    <xf numFmtId="49" fontId="9" fillId="15" borderId="17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175"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2" tint="-0.24994659260841701"/>
      </font>
      <fill>
        <patternFill>
          <bgColor theme="5" tint="0.59996337778862885"/>
        </patternFill>
      </fill>
    </dxf>
    <dxf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ont>
        <color theme="2" tint="-0.24994659260841701"/>
      </font>
      <fill>
        <patternFill>
          <bgColor theme="5" tint="0.59996337778862885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5" tint="0.59996337778862885"/>
        </patternFill>
      </fill>
    </dxf>
    <dxf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ont>
        <color theme="2" tint="-0.24994659260841701"/>
      </font>
      <fill>
        <patternFill>
          <bgColor theme="5" tint="0.59996337778862885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5" tint="0.59996337778862885"/>
        </patternFill>
      </fill>
    </dxf>
    <dxf>
      <font>
        <color theme="2" tint="-0.24994659260841701"/>
      </font>
      <fill>
        <patternFill>
          <bgColor theme="5" tint="0.59996337778862885"/>
        </patternFill>
      </fill>
    </dxf>
    <dxf>
      <fill>
        <patternFill>
          <bgColor rgb="FFC0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5" tint="0.59996337778862885"/>
        </patternFill>
      </fill>
    </dxf>
    <dxf>
      <font>
        <color theme="2" tint="-0.24994659260841701"/>
      </font>
      <fill>
        <patternFill>
          <bgColor theme="5" tint="0.59996337778862885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15C3B-AFAE-466A-918B-99CD7AD2A97C}">
  <dimension ref="B4:G55"/>
  <sheetViews>
    <sheetView tabSelected="1" topLeftCell="A5" zoomScaleNormal="100" workbookViewId="0">
      <selection activeCell="G20" sqref="G20"/>
    </sheetView>
  </sheetViews>
  <sheetFormatPr baseColWidth="10" defaultColWidth="8.83203125" defaultRowHeight="16" x14ac:dyDescent="0.2"/>
  <cols>
    <col min="2" max="2" width="5.33203125" customWidth="1"/>
    <col min="3" max="3" width="12.6640625" customWidth="1"/>
    <col min="4" max="4" width="39.1640625" customWidth="1"/>
    <col min="5" max="5" width="30.33203125" customWidth="1"/>
    <col min="6" max="6" width="17.6640625" customWidth="1"/>
    <col min="7" max="7" width="16.83203125" customWidth="1"/>
  </cols>
  <sheetData>
    <row r="4" spans="2:7" x14ac:dyDescent="0.2">
      <c r="B4" s="95" t="s">
        <v>64</v>
      </c>
      <c r="C4" s="95" t="s">
        <v>61</v>
      </c>
      <c r="D4" s="95" t="s">
        <v>62</v>
      </c>
      <c r="E4" s="95" t="s">
        <v>62</v>
      </c>
      <c r="F4" s="95" t="s">
        <v>63</v>
      </c>
      <c r="G4" s="95" t="s">
        <v>63</v>
      </c>
    </row>
    <row r="5" spans="2:7" x14ac:dyDescent="0.2">
      <c r="B5" s="101">
        <v>38</v>
      </c>
      <c r="C5" s="101" t="s">
        <v>67</v>
      </c>
      <c r="D5" s="105" t="s">
        <v>66</v>
      </c>
      <c r="E5" s="101"/>
      <c r="F5" s="105" t="s">
        <v>65</v>
      </c>
      <c r="G5" s="101"/>
    </row>
    <row r="6" spans="2:7" x14ac:dyDescent="0.2">
      <c r="B6" s="95">
        <f>B5+1</f>
        <v>39</v>
      </c>
      <c r="C6" s="96">
        <v>45564</v>
      </c>
      <c r="D6" s="94" t="s">
        <v>69</v>
      </c>
      <c r="E6" s="95"/>
      <c r="F6" s="94" t="s">
        <v>70</v>
      </c>
      <c r="G6" s="95"/>
    </row>
    <row r="7" spans="2:7" x14ac:dyDescent="0.2">
      <c r="B7" s="95">
        <f t="shared" ref="B7:B19" si="0">B6+1</f>
        <v>40</v>
      </c>
      <c r="C7" s="96">
        <v>45571</v>
      </c>
      <c r="D7" s="102" t="s">
        <v>68</v>
      </c>
      <c r="E7" s="95"/>
      <c r="F7" s="102" t="s">
        <v>70</v>
      </c>
      <c r="G7" s="95"/>
    </row>
    <row r="8" spans="2:7" x14ac:dyDescent="0.2">
      <c r="B8" s="95">
        <f t="shared" si="0"/>
        <v>41</v>
      </c>
      <c r="C8" s="96">
        <v>45578</v>
      </c>
      <c r="D8" s="95"/>
      <c r="E8" s="95"/>
      <c r="F8" s="95"/>
      <c r="G8" s="95"/>
    </row>
    <row r="9" spans="2:7" x14ac:dyDescent="0.2">
      <c r="B9" s="95">
        <f t="shared" si="0"/>
        <v>42</v>
      </c>
      <c r="C9" s="96">
        <v>45585</v>
      </c>
      <c r="D9" s="104" t="s">
        <v>85</v>
      </c>
      <c r="E9" s="103" t="s">
        <v>100</v>
      </c>
      <c r="F9" s="104" t="s">
        <v>84</v>
      </c>
      <c r="G9" s="103" t="s">
        <v>105</v>
      </c>
    </row>
    <row r="10" spans="2:7" x14ac:dyDescent="0.2">
      <c r="B10" s="95">
        <f t="shared" si="0"/>
        <v>43</v>
      </c>
      <c r="C10" s="96">
        <v>45592</v>
      </c>
      <c r="D10" s="95"/>
      <c r="E10" s="95"/>
      <c r="F10" s="95"/>
      <c r="G10" s="95"/>
    </row>
    <row r="11" spans="2:7" x14ac:dyDescent="0.2">
      <c r="B11" s="95">
        <f t="shared" si="0"/>
        <v>44</v>
      </c>
      <c r="C11" s="96">
        <v>45599</v>
      </c>
      <c r="D11" s="103" t="s">
        <v>102</v>
      </c>
      <c r="E11" s="95"/>
      <c r="F11" s="103" t="s">
        <v>101</v>
      </c>
      <c r="G11" s="95"/>
    </row>
    <row r="12" spans="2:7" x14ac:dyDescent="0.2">
      <c r="B12" s="95">
        <f t="shared" si="0"/>
        <v>45</v>
      </c>
      <c r="C12" s="96" t="s">
        <v>88</v>
      </c>
      <c r="D12" s="108" t="s">
        <v>89</v>
      </c>
      <c r="E12" s="95"/>
      <c r="F12" s="93" t="s">
        <v>70</v>
      </c>
      <c r="G12" s="95"/>
    </row>
    <row r="13" spans="2:7" x14ac:dyDescent="0.2">
      <c r="B13" s="95">
        <f t="shared" si="0"/>
        <v>46</v>
      </c>
      <c r="C13" s="96" t="s">
        <v>90</v>
      </c>
      <c r="D13" s="108" t="s">
        <v>89</v>
      </c>
      <c r="E13" s="95"/>
      <c r="F13" s="93" t="s">
        <v>104</v>
      </c>
      <c r="G13" s="95"/>
    </row>
    <row r="14" spans="2:7" x14ac:dyDescent="0.2">
      <c r="B14" s="95">
        <f t="shared" si="0"/>
        <v>47</v>
      </c>
      <c r="C14" s="96">
        <v>45620</v>
      </c>
      <c r="D14" s="94" t="s">
        <v>71</v>
      </c>
      <c r="E14" s="93" t="s">
        <v>106</v>
      </c>
      <c r="F14" s="94"/>
      <c r="G14" s="93" t="s">
        <v>107</v>
      </c>
    </row>
    <row r="15" spans="2:7" x14ac:dyDescent="0.2">
      <c r="B15" s="95">
        <f t="shared" si="0"/>
        <v>48</v>
      </c>
      <c r="C15" s="96">
        <v>45627</v>
      </c>
      <c r="D15" s="95"/>
      <c r="E15" s="95"/>
      <c r="F15" s="95"/>
      <c r="G15" s="95"/>
    </row>
    <row r="16" spans="2:7" x14ac:dyDescent="0.2">
      <c r="B16" s="95">
        <f t="shared" si="0"/>
        <v>49</v>
      </c>
      <c r="C16" s="96">
        <v>45634</v>
      </c>
      <c r="D16" s="95"/>
      <c r="E16" s="95"/>
      <c r="F16" s="95"/>
      <c r="G16" s="95"/>
    </row>
    <row r="17" spans="2:7" x14ac:dyDescent="0.2">
      <c r="B17" s="95">
        <f t="shared" si="0"/>
        <v>50</v>
      </c>
      <c r="C17" s="96">
        <v>45641</v>
      </c>
      <c r="D17" s="94" t="s">
        <v>72</v>
      </c>
      <c r="E17" s="93" t="s">
        <v>111</v>
      </c>
      <c r="F17" s="94"/>
      <c r="G17" s="95"/>
    </row>
    <row r="18" spans="2:7" x14ac:dyDescent="0.2">
      <c r="B18" s="95">
        <f t="shared" si="0"/>
        <v>51</v>
      </c>
      <c r="C18" s="96">
        <v>45648</v>
      </c>
      <c r="D18" s="95"/>
      <c r="E18" s="93" t="s">
        <v>110</v>
      </c>
      <c r="F18" s="95"/>
      <c r="G18" s="95"/>
    </row>
    <row r="19" spans="2:7" x14ac:dyDescent="0.2">
      <c r="B19" s="95">
        <f t="shared" si="0"/>
        <v>52</v>
      </c>
      <c r="C19" s="96">
        <v>45655</v>
      </c>
      <c r="D19" s="95"/>
      <c r="E19" s="95"/>
      <c r="F19" s="95"/>
      <c r="G19" s="95"/>
    </row>
    <row r="20" spans="2:7" x14ac:dyDescent="0.2">
      <c r="B20" s="95">
        <v>1</v>
      </c>
      <c r="C20" s="96">
        <v>45662</v>
      </c>
      <c r="D20" s="95"/>
      <c r="E20" s="95"/>
      <c r="F20" s="95"/>
      <c r="G20" s="95"/>
    </row>
    <row r="21" spans="2:7" x14ac:dyDescent="0.2">
      <c r="B21" s="95">
        <f>B20+1</f>
        <v>2</v>
      </c>
      <c r="C21" s="96">
        <v>45669</v>
      </c>
      <c r="D21" s="102" t="s">
        <v>80</v>
      </c>
      <c r="E21" s="95"/>
      <c r="F21" s="102" t="s">
        <v>70</v>
      </c>
      <c r="G21" s="95"/>
    </row>
    <row r="22" spans="2:7" x14ac:dyDescent="0.2">
      <c r="B22" s="95">
        <f t="shared" ref="B22:B46" si="1">B21+1</f>
        <v>3</v>
      </c>
      <c r="C22" s="96">
        <v>45676</v>
      </c>
      <c r="D22" s="94" t="s">
        <v>73</v>
      </c>
      <c r="E22" s="95"/>
      <c r="F22" s="94"/>
      <c r="G22" s="95"/>
    </row>
    <row r="23" spans="2:7" x14ac:dyDescent="0.2">
      <c r="B23" s="95">
        <f t="shared" si="1"/>
        <v>4</v>
      </c>
      <c r="C23" s="96">
        <v>45683</v>
      </c>
      <c r="D23" s="103" t="s">
        <v>86</v>
      </c>
      <c r="E23" s="103" t="s">
        <v>103</v>
      </c>
      <c r="F23" s="103" t="s">
        <v>84</v>
      </c>
      <c r="G23" s="103" t="s">
        <v>101</v>
      </c>
    </row>
    <row r="24" spans="2:7" x14ac:dyDescent="0.2">
      <c r="B24" s="95">
        <f t="shared" si="1"/>
        <v>5</v>
      </c>
      <c r="C24" s="96">
        <v>45690</v>
      </c>
      <c r="D24" s="102" t="s">
        <v>81</v>
      </c>
      <c r="E24" s="95"/>
      <c r="F24" s="102" t="s">
        <v>97</v>
      </c>
      <c r="G24" s="95"/>
    </row>
    <row r="25" spans="2:7" x14ac:dyDescent="0.2">
      <c r="B25" s="95">
        <f t="shared" si="1"/>
        <v>6</v>
      </c>
      <c r="C25" s="96">
        <v>45697</v>
      </c>
      <c r="D25" s="103" t="s">
        <v>87</v>
      </c>
      <c r="E25" s="103" t="s">
        <v>103</v>
      </c>
      <c r="F25" s="103" t="s">
        <v>84</v>
      </c>
      <c r="G25" s="103" t="s">
        <v>101</v>
      </c>
    </row>
    <row r="26" spans="2:7" x14ac:dyDescent="0.2">
      <c r="B26" s="95">
        <f t="shared" si="1"/>
        <v>7</v>
      </c>
      <c r="C26" s="96">
        <v>45704</v>
      </c>
      <c r="D26" s="103" t="s">
        <v>124</v>
      </c>
      <c r="E26" s="95"/>
      <c r="F26" s="103" t="s">
        <v>125</v>
      </c>
      <c r="G26" s="95"/>
    </row>
    <row r="27" spans="2:7" x14ac:dyDescent="0.2">
      <c r="B27" s="95">
        <f t="shared" si="1"/>
        <v>8</v>
      </c>
      <c r="C27" s="96">
        <v>45711</v>
      </c>
      <c r="D27" s="95"/>
      <c r="E27" s="95"/>
      <c r="F27" s="95"/>
      <c r="G27" s="95"/>
    </row>
    <row r="28" spans="2:7" x14ac:dyDescent="0.2">
      <c r="B28" s="95">
        <f t="shared" si="1"/>
        <v>9</v>
      </c>
      <c r="C28" s="96">
        <v>45718</v>
      </c>
      <c r="D28" s="103" t="s">
        <v>86</v>
      </c>
      <c r="E28" s="95"/>
      <c r="F28" s="103" t="s">
        <v>84</v>
      </c>
      <c r="G28" s="95"/>
    </row>
    <row r="29" spans="2:7" x14ac:dyDescent="0.2">
      <c r="B29" s="95">
        <f t="shared" si="1"/>
        <v>10</v>
      </c>
      <c r="C29" s="96" t="s">
        <v>79</v>
      </c>
      <c r="D29" s="102" t="s">
        <v>82</v>
      </c>
      <c r="E29" s="93" t="s">
        <v>74</v>
      </c>
      <c r="F29" s="102" t="s">
        <v>98</v>
      </c>
      <c r="G29" s="95"/>
    </row>
    <row r="30" spans="2:7" x14ac:dyDescent="0.2">
      <c r="B30" s="95">
        <f t="shared" si="1"/>
        <v>11</v>
      </c>
      <c r="C30" s="96">
        <v>45732</v>
      </c>
      <c r="D30" s="95"/>
      <c r="E30" s="95"/>
      <c r="F30" s="95"/>
      <c r="G30" s="95"/>
    </row>
    <row r="31" spans="2:7" x14ac:dyDescent="0.2">
      <c r="B31" s="95">
        <f t="shared" si="1"/>
        <v>12</v>
      </c>
      <c r="C31" s="96">
        <v>45739</v>
      </c>
      <c r="D31" s="103" t="s">
        <v>86</v>
      </c>
      <c r="E31" s="103" t="s">
        <v>103</v>
      </c>
      <c r="F31" s="103" t="s">
        <v>84</v>
      </c>
      <c r="G31" s="103" t="s">
        <v>101</v>
      </c>
    </row>
    <row r="32" spans="2:7" x14ac:dyDescent="0.2">
      <c r="B32" s="95">
        <f t="shared" si="1"/>
        <v>13</v>
      </c>
      <c r="C32" s="96">
        <v>45746</v>
      </c>
      <c r="D32" s="95"/>
      <c r="E32" s="95"/>
      <c r="F32" s="95"/>
      <c r="G32" s="95"/>
    </row>
    <row r="33" spans="2:7" x14ac:dyDescent="0.2">
      <c r="B33" s="95">
        <f t="shared" si="1"/>
        <v>14</v>
      </c>
      <c r="C33" s="96">
        <v>45753</v>
      </c>
      <c r="D33" s="102" t="s">
        <v>83</v>
      </c>
      <c r="E33" s="95"/>
      <c r="F33" s="102" t="s">
        <v>99</v>
      </c>
      <c r="G33" s="95"/>
    </row>
    <row r="34" spans="2:7" x14ac:dyDescent="0.2">
      <c r="B34" s="95">
        <f t="shared" si="1"/>
        <v>15</v>
      </c>
      <c r="C34" s="96">
        <v>45760</v>
      </c>
      <c r="D34" s="94" t="s">
        <v>75</v>
      </c>
      <c r="E34" s="95"/>
      <c r="F34" s="94"/>
      <c r="G34" s="95"/>
    </row>
    <row r="35" spans="2:7" x14ac:dyDescent="0.2">
      <c r="B35" s="95">
        <f t="shared" si="1"/>
        <v>16</v>
      </c>
      <c r="C35" s="96">
        <v>45767</v>
      </c>
      <c r="D35" s="95"/>
      <c r="E35" s="95"/>
      <c r="F35" s="95"/>
      <c r="G35" s="95"/>
    </row>
    <row r="36" spans="2:7" x14ac:dyDescent="0.2">
      <c r="B36" s="95">
        <f t="shared" si="1"/>
        <v>17</v>
      </c>
      <c r="C36" s="96">
        <v>45774</v>
      </c>
      <c r="D36" s="95"/>
      <c r="E36" s="95"/>
      <c r="F36" s="95"/>
      <c r="G36" s="95"/>
    </row>
    <row r="37" spans="2:7" x14ac:dyDescent="0.2">
      <c r="B37" s="95">
        <f t="shared" si="1"/>
        <v>18</v>
      </c>
      <c r="C37" s="96">
        <v>45781</v>
      </c>
      <c r="D37" s="95"/>
      <c r="E37" s="95"/>
      <c r="F37" s="95"/>
      <c r="G37" s="95"/>
    </row>
    <row r="38" spans="2:7" x14ac:dyDescent="0.2">
      <c r="B38" s="95">
        <f t="shared" si="1"/>
        <v>19</v>
      </c>
      <c r="C38" s="96">
        <v>45788</v>
      </c>
      <c r="D38" s="94" t="s">
        <v>76</v>
      </c>
      <c r="E38" s="95"/>
      <c r="F38" s="95"/>
      <c r="G38" s="95"/>
    </row>
    <row r="39" spans="2:7" x14ac:dyDescent="0.2">
      <c r="B39" s="95">
        <f t="shared" si="1"/>
        <v>20</v>
      </c>
      <c r="C39" s="96" t="s">
        <v>92</v>
      </c>
      <c r="D39" s="93" t="s">
        <v>91</v>
      </c>
      <c r="E39" s="95"/>
      <c r="F39" s="95"/>
      <c r="G39" s="95"/>
    </row>
    <row r="40" spans="2:7" x14ac:dyDescent="0.2">
      <c r="B40" s="95">
        <f t="shared" si="1"/>
        <v>21</v>
      </c>
      <c r="C40" s="96" t="s">
        <v>93</v>
      </c>
      <c r="D40" s="93" t="s">
        <v>91</v>
      </c>
      <c r="E40" s="95"/>
      <c r="F40" s="95"/>
      <c r="G40" s="95"/>
    </row>
    <row r="41" spans="2:7" x14ac:dyDescent="0.2">
      <c r="B41" s="95">
        <f t="shared" si="1"/>
        <v>22</v>
      </c>
      <c r="C41" s="96">
        <v>45809</v>
      </c>
      <c r="D41" s="103" t="s">
        <v>86</v>
      </c>
      <c r="E41" s="95"/>
      <c r="F41" s="103" t="s">
        <v>84</v>
      </c>
      <c r="G41" s="95"/>
    </row>
    <row r="42" spans="2:7" x14ac:dyDescent="0.2">
      <c r="B42" s="95">
        <f t="shared" si="1"/>
        <v>23</v>
      </c>
      <c r="C42" s="96" t="s">
        <v>96</v>
      </c>
      <c r="D42" s="105" t="s">
        <v>95</v>
      </c>
      <c r="E42" s="95"/>
      <c r="F42" s="105" t="s">
        <v>70</v>
      </c>
      <c r="G42" s="95"/>
    </row>
    <row r="43" spans="2:7" x14ac:dyDescent="0.2">
      <c r="B43" s="95">
        <f t="shared" si="1"/>
        <v>24</v>
      </c>
      <c r="C43" s="96" t="s">
        <v>78</v>
      </c>
      <c r="D43" s="93" t="s">
        <v>77</v>
      </c>
      <c r="E43" s="93" t="s">
        <v>108</v>
      </c>
      <c r="F43" s="93" t="s">
        <v>105</v>
      </c>
      <c r="G43" s="95"/>
    </row>
    <row r="44" spans="2:7" x14ac:dyDescent="0.2">
      <c r="B44" s="95">
        <f t="shared" si="1"/>
        <v>25</v>
      </c>
      <c r="C44" s="96">
        <v>45830</v>
      </c>
      <c r="D44" s="93" t="s">
        <v>109</v>
      </c>
      <c r="E44" s="95"/>
      <c r="F44" s="95"/>
      <c r="G44" s="95"/>
    </row>
    <row r="45" spans="2:7" x14ac:dyDescent="0.2">
      <c r="B45" s="95">
        <f t="shared" si="1"/>
        <v>26</v>
      </c>
      <c r="C45" s="96">
        <v>45837</v>
      </c>
      <c r="D45" s="93" t="s">
        <v>94</v>
      </c>
      <c r="E45" s="95"/>
      <c r="F45" s="95"/>
      <c r="G45" s="95"/>
    </row>
    <row r="46" spans="2:7" x14ac:dyDescent="0.2">
      <c r="B46" s="95">
        <f t="shared" si="1"/>
        <v>27</v>
      </c>
      <c r="C46" s="96">
        <v>45844</v>
      </c>
      <c r="D46" s="95"/>
      <c r="E46" s="95"/>
      <c r="F46" s="95"/>
      <c r="G46" s="95"/>
    </row>
    <row r="49" spans="4:4" ht="19" x14ac:dyDescent="0.25">
      <c r="D49" s="110" t="s">
        <v>62</v>
      </c>
    </row>
    <row r="50" spans="4:4" x14ac:dyDescent="0.2">
      <c r="D50" s="97" t="s">
        <v>112</v>
      </c>
    </row>
    <row r="51" spans="4:4" x14ac:dyDescent="0.2">
      <c r="D51" s="98" t="s">
        <v>113</v>
      </c>
    </row>
    <row r="52" spans="4:4" x14ac:dyDescent="0.2">
      <c r="D52" s="99" t="s">
        <v>114</v>
      </c>
    </row>
    <row r="53" spans="4:4" x14ac:dyDescent="0.2">
      <c r="D53" s="106" t="s">
        <v>116</v>
      </c>
    </row>
    <row r="54" spans="4:4" x14ac:dyDescent="0.2">
      <c r="D54" s="107" t="s">
        <v>117</v>
      </c>
    </row>
    <row r="55" spans="4:4" x14ac:dyDescent="0.2">
      <c r="D55" s="100" t="s">
        <v>115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72D88-ED2E-4C5C-B317-6046D30A8DA7}">
  <sheetPr>
    <pageSetUpPr fitToPage="1"/>
  </sheetPr>
  <dimension ref="A1:AM101"/>
  <sheetViews>
    <sheetView showGridLines="0" zoomScaleNormal="100" zoomScaleSheetLayoutView="120" workbookViewId="0">
      <selection activeCell="K14" sqref="K14"/>
    </sheetView>
  </sheetViews>
  <sheetFormatPr baseColWidth="10" defaultColWidth="11" defaultRowHeight="16" x14ac:dyDescent="0.2"/>
  <cols>
    <col min="1" max="1" width="46.1640625" bestFit="1" customWidth="1"/>
    <col min="2" max="38" width="3.5" customWidth="1"/>
    <col min="39" max="39" width="38.1640625" bestFit="1" customWidth="1"/>
  </cols>
  <sheetData>
    <row r="1" spans="1:39" ht="52" x14ac:dyDescent="0.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"/>
      <c r="S1" s="1"/>
      <c r="T1" s="1"/>
      <c r="U1" s="1"/>
      <c r="V1" s="1"/>
      <c r="W1" s="1"/>
      <c r="X1" s="1"/>
      <c r="Y1" s="1"/>
      <c r="Z1" s="114">
        <v>2024</v>
      </c>
      <c r="AA1" s="114"/>
      <c r="AB1" s="114"/>
      <c r="AC1" s="114"/>
      <c r="AD1" s="114"/>
      <c r="AE1" s="114"/>
      <c r="AF1" s="114"/>
      <c r="AG1" s="115">
        <v>2025</v>
      </c>
      <c r="AH1" s="115"/>
      <c r="AI1" s="115"/>
      <c r="AJ1" s="115"/>
      <c r="AK1" s="115"/>
      <c r="AL1" s="115"/>
      <c r="AM1" s="2"/>
    </row>
    <row r="2" spans="1:39" x14ac:dyDescent="0.2">
      <c r="A2" s="3" t="s">
        <v>123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/>
    </row>
    <row r="3" spans="1:39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5"/>
    </row>
    <row r="4" spans="1:39" ht="18" x14ac:dyDescent="0.2">
      <c r="A4" s="116">
        <f>DATE(_xlfn.SINGLE(CalendarYear1),9,1)</f>
        <v>45536</v>
      </c>
      <c r="B4" s="6" t="str">
        <f>IF(DAY(_xlfn.SINGLE(JanSun1))=1,"",IF(AND(YEAR(_xlfn.SINGLE(JanSun1)+1)=_xlfn.SINGLE(CalendarYear1),MONTH(_xlfn.SINGLE(JanSun1)+1)=1),_xlfn.SINGLE(JanSun1)+1,""))</f>
        <v/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10</v>
      </c>
      <c r="M4" s="6">
        <v>11</v>
      </c>
      <c r="N4" s="6">
        <v>12</v>
      </c>
      <c r="O4" s="6">
        <v>13</v>
      </c>
      <c r="P4" s="6">
        <v>14</v>
      </c>
      <c r="Q4" s="6">
        <v>15</v>
      </c>
      <c r="R4" s="6">
        <v>16</v>
      </c>
      <c r="S4" s="6">
        <v>17</v>
      </c>
      <c r="T4" s="6">
        <v>18</v>
      </c>
      <c r="U4" s="6">
        <v>19</v>
      </c>
      <c r="V4" s="6">
        <v>20</v>
      </c>
      <c r="W4" s="6">
        <v>21</v>
      </c>
      <c r="X4" s="6">
        <v>22</v>
      </c>
      <c r="Y4" s="6">
        <v>23</v>
      </c>
      <c r="Z4" s="6">
        <v>24</v>
      </c>
      <c r="AA4" s="6">
        <v>25</v>
      </c>
      <c r="AB4" s="6">
        <v>26</v>
      </c>
      <c r="AC4" s="6">
        <v>27</v>
      </c>
      <c r="AD4" s="6">
        <v>28</v>
      </c>
      <c r="AE4" s="6">
        <v>29</v>
      </c>
      <c r="AF4" s="6">
        <v>30</v>
      </c>
      <c r="AG4" s="6"/>
      <c r="AH4" s="6"/>
      <c r="AI4" s="6"/>
      <c r="AJ4" s="6" t="str">
        <f>IF(DAY(_xlfn.SINGLE(JanSun1))=1,IF(AND(YEAR(_xlfn.SINGLE(JanSun1)+28)=_xlfn.SINGLE(CalendarYear2),MONTH(_xlfn.SINGLE(JanSun1)+28)=1),_xlfn.SINGLE(JanSun1)+28,""),IF(AND(YEAR(_xlfn.SINGLE(JanSun1)+35)=_xlfn.SINGLE(CalendarYear2),MONTH(_xlfn.SINGLE(JanSun1)+35)=1),_xlfn.SINGLE(JanSun1)+35,""))</f>
        <v/>
      </c>
      <c r="AK4" s="6" t="str">
        <f>IF(DAY(_xlfn.SINGLE(JanSun1))=1,IF(AND(YEAR(_xlfn.SINGLE(JanSun1)+29)=_xlfn.SINGLE(CalendarYear2),MONTH(_xlfn.SINGLE(JanSun1)+29)=1),_xlfn.SINGLE(JanSun1)+29,""),IF(AND(YEAR(_xlfn.SINGLE(JanSun1)+36)=_xlfn.SINGLE(CalendarYear2),MONTH(_xlfn.SINGLE(JanSun1)+36)=1),_xlfn.SINGLE(JanSun1)+36,""))</f>
        <v/>
      </c>
      <c r="AL4" s="7" t="str">
        <f>IF(DAY(_xlfn.SINGLE(JanSun1))=1,IF(AND(YEAR(_xlfn.SINGLE(JanSun1)+30)=_xlfn.SINGLE(CalendarYear2),MONTH(_xlfn.SINGLE(JanSun1)+30)=1),_xlfn.SINGLE(JanSun1)+30,""),IF(AND(YEAR(_xlfn.SINGLE(JanSun1)+37)=_xlfn.SINGLE(CalendarYear2),MONTH(_xlfn.SINGLE(JanSun1)+37)=1),_xlfn.SINGLE(JanSun1)+37,""))</f>
        <v/>
      </c>
      <c r="AM4" s="8"/>
    </row>
    <row r="5" spans="1:39" ht="18" x14ac:dyDescent="0.2">
      <c r="A5" s="117"/>
      <c r="B5" s="9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1</v>
      </c>
      <c r="J5" s="10" t="s">
        <v>2</v>
      </c>
      <c r="K5" s="10" t="s">
        <v>3</v>
      </c>
      <c r="L5" s="10" t="s">
        <v>4</v>
      </c>
      <c r="M5" s="10" t="s">
        <v>5</v>
      </c>
      <c r="N5" s="10" t="s">
        <v>6</v>
      </c>
      <c r="O5" s="10" t="s">
        <v>7</v>
      </c>
      <c r="P5" s="10" t="s">
        <v>1</v>
      </c>
      <c r="Q5" s="10" t="s">
        <v>2</v>
      </c>
      <c r="R5" s="10" t="s">
        <v>3</v>
      </c>
      <c r="S5" s="10" t="s">
        <v>4</v>
      </c>
      <c r="T5" s="10" t="s">
        <v>5</v>
      </c>
      <c r="U5" s="10" t="s">
        <v>6</v>
      </c>
      <c r="V5" s="10" t="s">
        <v>7</v>
      </c>
      <c r="W5" s="10" t="s">
        <v>1</v>
      </c>
      <c r="X5" s="10" t="s">
        <v>2</v>
      </c>
      <c r="Y5" s="10" t="s">
        <v>3</v>
      </c>
      <c r="Z5" s="10" t="s">
        <v>4</v>
      </c>
      <c r="AA5" s="10" t="s">
        <v>5</v>
      </c>
      <c r="AB5" s="10" t="s">
        <v>6</v>
      </c>
      <c r="AC5" s="10" t="s">
        <v>7</v>
      </c>
      <c r="AD5" s="10" t="s">
        <v>1</v>
      </c>
      <c r="AE5" s="10" t="s">
        <v>2</v>
      </c>
      <c r="AF5" s="10" t="s">
        <v>3</v>
      </c>
      <c r="AG5" s="10" t="s">
        <v>4</v>
      </c>
      <c r="AH5" s="9" t="s">
        <v>5</v>
      </c>
      <c r="AI5" s="9" t="s">
        <v>6</v>
      </c>
      <c r="AJ5" s="9" t="s">
        <v>7</v>
      </c>
      <c r="AK5" s="10" t="s">
        <v>1</v>
      </c>
      <c r="AL5" s="11" t="s">
        <v>2</v>
      </c>
      <c r="AM5" s="12"/>
    </row>
    <row r="6" spans="1:39" x14ac:dyDescent="0.2">
      <c r="A6" s="13" t="s">
        <v>9</v>
      </c>
      <c r="B6" s="14"/>
      <c r="C6" s="46" t="s">
        <v>10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7"/>
      <c r="AH6" s="18"/>
      <c r="AI6" s="18"/>
      <c r="AJ6" s="18"/>
      <c r="AK6" s="18"/>
      <c r="AL6" s="19"/>
      <c r="AM6" s="20"/>
    </row>
    <row r="7" spans="1:39" x14ac:dyDescent="0.2">
      <c r="A7" s="23" t="s">
        <v>11</v>
      </c>
      <c r="B7" s="14"/>
      <c r="C7" s="74"/>
      <c r="D7" s="24"/>
      <c r="E7" s="16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17"/>
      <c r="AH7" s="18"/>
      <c r="AI7" s="18"/>
      <c r="AJ7" s="18"/>
      <c r="AK7" s="18"/>
      <c r="AL7" s="19"/>
      <c r="AM7" s="25"/>
    </row>
    <row r="8" spans="1:39" x14ac:dyDescent="0.2">
      <c r="A8" s="73" t="s">
        <v>12</v>
      </c>
      <c r="B8" s="14"/>
      <c r="C8" s="16"/>
      <c r="D8" s="16"/>
      <c r="E8" s="16"/>
      <c r="F8" s="16"/>
      <c r="G8" s="16"/>
      <c r="H8" s="72"/>
      <c r="I8" s="72"/>
      <c r="J8" s="72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  <c r="AH8" s="18"/>
      <c r="AI8" s="18"/>
      <c r="AJ8" s="18"/>
      <c r="AK8" s="18"/>
      <c r="AL8" s="19"/>
      <c r="AM8" s="20"/>
    </row>
    <row r="9" spans="1:39" x14ac:dyDescent="0.2">
      <c r="A9" s="21" t="s">
        <v>13</v>
      </c>
      <c r="B9" s="14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22"/>
      <c r="AC9" s="22"/>
      <c r="AD9" s="22"/>
      <c r="AE9" s="16"/>
      <c r="AF9" s="16"/>
      <c r="AG9" s="17"/>
      <c r="AH9" s="18"/>
      <c r="AI9" s="18"/>
      <c r="AJ9" s="18"/>
      <c r="AK9" s="18"/>
      <c r="AL9" s="19"/>
      <c r="AM9" s="20"/>
    </row>
    <row r="10" spans="1:39" x14ac:dyDescent="0.2">
      <c r="A10" s="26" t="s">
        <v>14</v>
      </c>
      <c r="B10" s="1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7"/>
      <c r="X10" s="27"/>
      <c r="Y10" s="24"/>
      <c r="Z10" s="24"/>
      <c r="AA10" s="24"/>
      <c r="AB10" s="24"/>
      <c r="AC10" s="24"/>
      <c r="AD10" s="24"/>
      <c r="AE10" s="24"/>
      <c r="AF10" s="24"/>
      <c r="AG10" s="17"/>
      <c r="AH10" s="18"/>
      <c r="AI10" s="18"/>
      <c r="AJ10" s="18"/>
      <c r="AK10" s="18"/>
      <c r="AL10" s="19"/>
      <c r="AM10" s="25"/>
    </row>
    <row r="11" spans="1:39" x14ac:dyDescent="0.2">
      <c r="A11" s="28" t="s">
        <v>54</v>
      </c>
      <c r="B11" s="1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75"/>
      <c r="Y11" s="24"/>
      <c r="Z11" s="24"/>
      <c r="AA11" s="24"/>
      <c r="AB11" s="24"/>
      <c r="AC11" s="24"/>
      <c r="AD11" s="24"/>
      <c r="AE11" s="24"/>
      <c r="AF11" s="24"/>
      <c r="AG11" s="17"/>
      <c r="AH11" s="18"/>
      <c r="AI11" s="18"/>
      <c r="AJ11" s="18"/>
      <c r="AK11" s="18"/>
      <c r="AL11" s="19"/>
      <c r="AM11" s="25"/>
    </row>
    <row r="12" spans="1:39" x14ac:dyDescent="0.2">
      <c r="A12" s="36" t="s">
        <v>19</v>
      </c>
      <c r="B12" s="1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76"/>
      <c r="AE12" s="76"/>
      <c r="AF12" s="24"/>
      <c r="AG12" s="17"/>
      <c r="AH12" s="18"/>
      <c r="AI12" s="18"/>
      <c r="AJ12" s="18"/>
      <c r="AK12" s="18"/>
      <c r="AL12" s="19"/>
      <c r="AM12" s="25"/>
    </row>
    <row r="13" spans="1:39" x14ac:dyDescent="0.2">
      <c r="A13" s="25"/>
      <c r="B13" s="14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17"/>
      <c r="AH13" s="18"/>
      <c r="AI13" s="18"/>
      <c r="AJ13" s="18"/>
      <c r="AK13" s="18"/>
      <c r="AL13" s="19"/>
      <c r="AM13" s="80" t="s">
        <v>8</v>
      </c>
    </row>
    <row r="14" spans="1:39" x14ac:dyDescent="0.2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2"/>
    </row>
    <row r="15" spans="1:39" ht="18" x14ac:dyDescent="0.2">
      <c r="A15" s="116">
        <f>DATE(_xlfn.SINGLE(CalendarYear1),10,1)</f>
        <v>45566</v>
      </c>
      <c r="B15" s="6" t="str">
        <f>IF(DAY(_xlfn.SINGLE(FebSun1))=1,"",IF(AND(YEAR(_xlfn.SINGLE(FebSun1)+5)=_xlfn.SINGLE(CalendarYear2),MONTH(_xlfn.SINGLE(FebSun1)+5)=2),_xlfn.SINGLE(FebSun1)+5,""))</f>
        <v/>
      </c>
      <c r="C15" s="6" t="str">
        <f>IF(DAY(_xlfn.SINGLE(FebSun1))=1,"",IF(AND(YEAR(_xlfn.SINGLE(FebSun1)+6)=_xlfn.SINGLE(CalendarYear2),MONTH(_xlfn.SINGLE(FebSun1)+6)=2),_xlfn.SINGLE(FebSun1)+6,""))</f>
        <v/>
      </c>
      <c r="D15" s="6">
        <f>_xlfn.SINGLE(IF(DAY(_xlfn.SINGLE(FebSun1))=1,IF(AND(YEAR(_xlfn.SINGLE(FebSun1))=_xlfn.SINGLE(CalendarYear2),MONTH(_xlfn.SINGLE(FebSun1))=2),FebSun1,""),IF(AND(YEAR(_xlfn.SINGLE(FebSun1)+7)=_xlfn.SINGLE(CalendarYear2),MONTH(_xlfn.SINGLE(FebSun1)+7)=2),_xlfn.SINGLE(FebSun1)+7,"")))</f>
        <v>45689</v>
      </c>
      <c r="E15" s="6">
        <f>IF(DAY(_xlfn.SINGLE(FebSun1))=1,IF(AND(YEAR(_xlfn.SINGLE(FebSun1)+1)=_xlfn.SINGLE(CalendarYear2),MONTH(_xlfn.SINGLE(FebSun1)+1)=2),_xlfn.SINGLE(FebSun1)+1,""),IF(AND(YEAR(_xlfn.SINGLE(FebSun1)+8)=_xlfn.SINGLE(CalendarYear2),MONTH(_xlfn.SINGLE(FebSun1)+8)=2),_xlfn.SINGLE(FebSun1)+8,""))</f>
        <v>45690</v>
      </c>
      <c r="F15" s="6">
        <f>IF(DAY(_xlfn.SINGLE(FebSun1))=1,IF(AND(YEAR(_xlfn.SINGLE(FebSun1)+2)=_xlfn.SINGLE(CalendarYear2),MONTH(_xlfn.SINGLE(FebSun1)+2)=2),_xlfn.SINGLE(FebSun1)+2,""),IF(AND(YEAR(_xlfn.SINGLE(FebSun1)+9)=_xlfn.SINGLE(CalendarYear2),MONTH(_xlfn.SINGLE(FebSun1)+9)=2),_xlfn.SINGLE(FebSun1)+9,""))</f>
        <v>45691</v>
      </c>
      <c r="G15" s="6">
        <f>IF(DAY(_xlfn.SINGLE(FebSun1))=1,IF(AND(YEAR(_xlfn.SINGLE(FebSun1)+3)=_xlfn.SINGLE(CalendarYear2),MONTH(_xlfn.SINGLE(FebSun1)+3)=2),_xlfn.SINGLE(FebSun1)+3,""),IF(AND(YEAR(_xlfn.SINGLE(FebSun1)+10)=_xlfn.SINGLE(CalendarYear2),MONTH(_xlfn.SINGLE(FebSun1)+10)=2),_xlfn.SINGLE(FebSun1)+10,""))</f>
        <v>45692</v>
      </c>
      <c r="H15" s="6">
        <f>IF(DAY(_xlfn.SINGLE(FebSun1))=1,IF(AND(YEAR(_xlfn.SINGLE(FebSun1)+4)=_xlfn.SINGLE(CalendarYear2),MONTH(_xlfn.SINGLE(FebSun1)+4)=2),_xlfn.SINGLE(FebSun1)+4,""),IF(AND(YEAR(_xlfn.SINGLE(FebSun1)+11)=_xlfn.SINGLE(CalendarYear2),MONTH(_xlfn.SINGLE(FebSun1)+11)=2),_xlfn.SINGLE(FebSun1)+11,""))</f>
        <v>45693</v>
      </c>
      <c r="I15" s="6">
        <f>IF(DAY(_xlfn.SINGLE(FebSun1))=1,IF(AND(YEAR(_xlfn.SINGLE(FebSun1)+5)=_xlfn.SINGLE(CalendarYear2),MONTH(_xlfn.SINGLE(FebSun1)+5)=2),_xlfn.SINGLE(FebSun1)+5,""),IF(AND(YEAR(_xlfn.SINGLE(FebSun1)+12)=_xlfn.SINGLE(CalendarYear2),MONTH(_xlfn.SINGLE(FebSun1)+12)=2),_xlfn.SINGLE(FebSun1)+12,""))</f>
        <v>45694</v>
      </c>
      <c r="J15" s="6">
        <f>IF(DAY(_xlfn.SINGLE(FebSun1))=1,IF(AND(YEAR(_xlfn.SINGLE(FebSun1)+6)=_xlfn.SINGLE(CalendarYear2),MONTH(_xlfn.SINGLE(FebSun1)+6)=2),_xlfn.SINGLE(FebSun1)+6,""),IF(AND(YEAR(_xlfn.SINGLE(FebSun1)+13)=_xlfn.SINGLE(CalendarYear2),MONTH(_xlfn.SINGLE(FebSun1)+13)=2),_xlfn.SINGLE(FebSun1)+13,""))</f>
        <v>45695</v>
      </c>
      <c r="K15" s="6">
        <f>IF(DAY(_xlfn.SINGLE(FebSun1))=1,IF(AND(YEAR(_xlfn.SINGLE(FebSun1)+7)=_xlfn.SINGLE(CalendarYear2),MONTH(_xlfn.SINGLE(FebSun1)+7)=2),_xlfn.SINGLE(FebSun1)+7,""),IF(AND(YEAR(_xlfn.SINGLE(FebSun1)+14)=_xlfn.SINGLE(CalendarYear2),MONTH(_xlfn.SINGLE(FebSun1)+14)=2),_xlfn.SINGLE(FebSun1)+14,""))</f>
        <v>45696</v>
      </c>
      <c r="L15" s="6">
        <f>IF(DAY(_xlfn.SINGLE(FebSun1))=1,IF(AND(YEAR(_xlfn.SINGLE(FebSun1)+8)=_xlfn.SINGLE(CalendarYear2),MONTH(_xlfn.SINGLE(FebSun1)+8)=2),_xlfn.SINGLE(FebSun1)+8,""),IF(AND(YEAR(_xlfn.SINGLE(FebSun1)+15)=_xlfn.SINGLE(CalendarYear2),MONTH(_xlfn.SINGLE(FebSun1)+15)=2),_xlfn.SINGLE(FebSun1)+15,""))</f>
        <v>45697</v>
      </c>
      <c r="M15" s="6">
        <f>IF(DAY(_xlfn.SINGLE(FebSun1))=1,IF(AND(YEAR(_xlfn.SINGLE(FebSun1)+9)=_xlfn.SINGLE(CalendarYear2),MONTH(_xlfn.SINGLE(FebSun1)+9)=2),_xlfn.SINGLE(FebSun1)+9,""),IF(AND(YEAR(_xlfn.SINGLE(FebSun1)+16)=_xlfn.SINGLE(CalendarYear2),MONTH(_xlfn.SINGLE(FebSun1)+16)=2),_xlfn.SINGLE(FebSun1)+16,""))</f>
        <v>45698</v>
      </c>
      <c r="N15" s="6">
        <f>IF(DAY(_xlfn.SINGLE(FebSun1))=1,IF(AND(YEAR(_xlfn.SINGLE(FebSun1)+10)=_xlfn.SINGLE(CalendarYear2),MONTH(_xlfn.SINGLE(FebSun1)+10)=2),_xlfn.SINGLE(FebSun1)+10,""),IF(AND(YEAR(_xlfn.SINGLE(FebSun1)+17)=_xlfn.SINGLE(CalendarYear2),MONTH(_xlfn.SINGLE(FebSun1)+17)=2),_xlfn.SINGLE(FebSun1)+17,""))</f>
        <v>45699</v>
      </c>
      <c r="O15" s="6">
        <f>IF(DAY(_xlfn.SINGLE(FebSun1))=1,IF(AND(YEAR(_xlfn.SINGLE(FebSun1)+11)=_xlfn.SINGLE(CalendarYear2),MONTH(_xlfn.SINGLE(FebSun1)+11)=2),_xlfn.SINGLE(FebSun1)+11,""),IF(AND(YEAR(_xlfn.SINGLE(FebSun1)+18)=_xlfn.SINGLE(CalendarYear2),MONTH(_xlfn.SINGLE(FebSun1)+18)=2),_xlfn.SINGLE(FebSun1)+18,""))</f>
        <v>45700</v>
      </c>
      <c r="P15" s="6">
        <f>IF(DAY(_xlfn.SINGLE(FebSun1))=1,IF(AND(YEAR(_xlfn.SINGLE(FebSun1)+12)=_xlfn.SINGLE(CalendarYear2),MONTH(_xlfn.SINGLE(FebSun1)+12)=2),_xlfn.SINGLE(FebSun1)+12,""),IF(AND(YEAR(_xlfn.SINGLE(FebSun1)+19)=_xlfn.SINGLE(CalendarYear2),MONTH(_xlfn.SINGLE(FebSun1)+19)=2),_xlfn.SINGLE(FebSun1)+19,""))</f>
        <v>45701</v>
      </c>
      <c r="Q15" s="6">
        <f>IF(DAY(_xlfn.SINGLE(FebSun1))=1,IF(AND(YEAR(_xlfn.SINGLE(FebSun1)+13)=_xlfn.SINGLE(CalendarYear2),MONTH(_xlfn.SINGLE(FebSun1)+13)=2),_xlfn.SINGLE(FebSun1)+13,""),IF(AND(YEAR(_xlfn.SINGLE(FebSun1)+20)=_xlfn.SINGLE(CalendarYear2),MONTH(_xlfn.SINGLE(FebSun1)+20)=2),_xlfn.SINGLE(FebSun1)+20,""))</f>
        <v>45702</v>
      </c>
      <c r="R15" s="6">
        <f>IF(DAY(_xlfn.SINGLE(FebSun1))=1,IF(AND(YEAR(_xlfn.SINGLE(FebSun1)+14)=_xlfn.SINGLE(CalendarYear2),MONTH(_xlfn.SINGLE(FebSun1)+14)=2),_xlfn.SINGLE(FebSun1)+14,""),IF(AND(YEAR(_xlfn.SINGLE(FebSun1)+21)=_xlfn.SINGLE(CalendarYear2),MONTH(_xlfn.SINGLE(FebSun1)+21)=2),_xlfn.SINGLE(FebSun1)+21,""))</f>
        <v>45703</v>
      </c>
      <c r="S15" s="6">
        <f>IF(DAY(_xlfn.SINGLE(FebSun1))=1,IF(AND(YEAR(_xlfn.SINGLE(FebSun1)+15)=_xlfn.SINGLE(CalendarYear2),MONTH(_xlfn.SINGLE(FebSun1)+15)=2),_xlfn.SINGLE(FebSun1)+15,""),IF(AND(YEAR(_xlfn.SINGLE(FebSun1)+22)=_xlfn.SINGLE(CalendarYear2),MONTH(_xlfn.SINGLE(FebSun1)+22)=2),_xlfn.SINGLE(FebSun1)+22,""))</f>
        <v>45704</v>
      </c>
      <c r="T15" s="6">
        <f>IF(DAY(_xlfn.SINGLE(FebSun1))=1,IF(AND(YEAR(_xlfn.SINGLE(FebSun1)+16)=_xlfn.SINGLE(CalendarYear2),MONTH(_xlfn.SINGLE(FebSun1)+16)=2),_xlfn.SINGLE(FebSun1)+16,""),IF(AND(YEAR(_xlfn.SINGLE(FebSun1)+23)=_xlfn.SINGLE(CalendarYear2),MONTH(_xlfn.SINGLE(FebSun1)+23)=2),_xlfn.SINGLE(FebSun1)+23,""))</f>
        <v>45705</v>
      </c>
      <c r="U15" s="6">
        <f>IF(DAY(_xlfn.SINGLE(FebSun1))=1,IF(AND(YEAR(_xlfn.SINGLE(FebSun1)+17)=_xlfn.SINGLE(CalendarYear2),MONTH(_xlfn.SINGLE(FebSun1)+17)=2),_xlfn.SINGLE(FebSun1)+17,""),IF(AND(YEAR(_xlfn.SINGLE(FebSun1)+24)=_xlfn.SINGLE(CalendarYear2),MONTH(_xlfn.SINGLE(FebSun1)+24)=2),_xlfn.SINGLE(FebSun1)+24,""))</f>
        <v>45706</v>
      </c>
      <c r="V15" s="6">
        <f>IF(DAY(_xlfn.SINGLE(FebSun1))=1,IF(AND(YEAR(_xlfn.SINGLE(FebSun1)+18)=_xlfn.SINGLE(CalendarYear2),MONTH(_xlfn.SINGLE(FebSun1)+18)=2),_xlfn.SINGLE(FebSun1)+18,""),IF(AND(YEAR(_xlfn.SINGLE(FebSun1)+25)=_xlfn.SINGLE(CalendarYear2),MONTH(_xlfn.SINGLE(FebSun1)+25)=2),_xlfn.SINGLE(FebSun1)+25,""))</f>
        <v>45707</v>
      </c>
      <c r="W15" s="6">
        <f>IF(DAY(_xlfn.SINGLE(FebSun1))=1,IF(AND(YEAR(_xlfn.SINGLE(FebSun1)+19)=_xlfn.SINGLE(CalendarYear2),MONTH(_xlfn.SINGLE(FebSun1)+19)=2),_xlfn.SINGLE(FebSun1)+19,""),IF(AND(YEAR(_xlfn.SINGLE(FebSun1)+26)=_xlfn.SINGLE(CalendarYear2),MONTH(_xlfn.SINGLE(FebSun1)+26)=2),_xlfn.SINGLE(FebSun1)+26,""))</f>
        <v>45708</v>
      </c>
      <c r="X15" s="6">
        <f>IF(DAY(_xlfn.SINGLE(FebSun1))=1,IF(AND(YEAR(_xlfn.SINGLE(FebSun1)+20)=_xlfn.SINGLE(CalendarYear2),MONTH(_xlfn.SINGLE(FebSun1)+20)=2),_xlfn.SINGLE(FebSun1)+20,""),IF(AND(YEAR(_xlfn.SINGLE(FebSun1)+27)=_xlfn.SINGLE(CalendarYear2),MONTH(_xlfn.SINGLE(FebSun1)+27)=2),_xlfn.SINGLE(FebSun1)+27,""))</f>
        <v>45709</v>
      </c>
      <c r="Y15" s="6">
        <f>IF(DAY(_xlfn.SINGLE(FebSun1))=1,IF(AND(YEAR(_xlfn.SINGLE(FebSun1)+21)=_xlfn.SINGLE(CalendarYear2),MONTH(_xlfn.SINGLE(FebSun1)+21)=2),_xlfn.SINGLE(FebSun1)+21,""),IF(AND(YEAR(_xlfn.SINGLE(FebSun1)+28)=_xlfn.SINGLE(CalendarYear2),MONTH(_xlfn.SINGLE(FebSun1)+28)=2),_xlfn.SINGLE(FebSun1)+28,""))</f>
        <v>45710</v>
      </c>
      <c r="Z15" s="6">
        <f>IF(DAY(_xlfn.SINGLE(FebSun1))=1,IF(AND(YEAR(_xlfn.SINGLE(FebSun1)+22)=_xlfn.SINGLE(CalendarYear2),MONTH(_xlfn.SINGLE(FebSun1)+22)=2),_xlfn.SINGLE(FebSun1)+22,""),IF(AND(YEAR(_xlfn.SINGLE(FebSun1)+29)=_xlfn.SINGLE(CalendarYear2),MONTH(_xlfn.SINGLE(FebSun1)+29)=2),_xlfn.SINGLE(FebSun1)+29,""))</f>
        <v>45711</v>
      </c>
      <c r="AA15" s="6">
        <f>IF(DAY(_xlfn.SINGLE(FebSun1))=1,IF(AND(YEAR(_xlfn.SINGLE(FebSun1)+23)=_xlfn.SINGLE(CalendarYear2),MONTH(_xlfn.SINGLE(FebSun1)+23)=2),_xlfn.SINGLE(FebSun1)+23,""),IF(AND(YEAR(_xlfn.SINGLE(FebSun1)+30)=_xlfn.SINGLE(CalendarYear2),MONTH(_xlfn.SINGLE(FebSun1)+30)=2),_xlfn.SINGLE(FebSun1)+30,""))</f>
        <v>45712</v>
      </c>
      <c r="AB15" s="6">
        <f>IF(DAY(_xlfn.SINGLE(FebSun1))=1,IF(AND(YEAR(_xlfn.SINGLE(FebSun1)+24)=_xlfn.SINGLE(CalendarYear2),MONTH(_xlfn.SINGLE(FebSun1)+24)=2),_xlfn.SINGLE(FebSun1)+24,""),IF(AND(YEAR(_xlfn.SINGLE(FebSun1)+31)=_xlfn.SINGLE(CalendarYear2),MONTH(_xlfn.SINGLE(FebSun1)+31)=2),_xlfn.SINGLE(FebSun1)+31,""))</f>
        <v>45713</v>
      </c>
      <c r="AC15" s="6">
        <f>IF(DAY(_xlfn.SINGLE(FebSun1))=1,IF(AND(YEAR(_xlfn.SINGLE(FebSun1)+25)=_xlfn.SINGLE(CalendarYear2),MONTH(_xlfn.SINGLE(FebSun1)+25)=2),_xlfn.SINGLE(FebSun1)+25,""),IF(AND(YEAR(_xlfn.SINGLE(FebSun1)+32)=_xlfn.SINGLE(CalendarYear2),MONTH(_xlfn.SINGLE(FebSun1)+32)=2),_xlfn.SINGLE(FebSun1)+32,""))</f>
        <v>45714</v>
      </c>
      <c r="AD15" s="6">
        <f>IF(DAY(_xlfn.SINGLE(FebSun1))=1,IF(AND(YEAR(_xlfn.SINGLE(FebSun1)+26)=_xlfn.SINGLE(CalendarYear2),MONTH(_xlfn.SINGLE(FebSun1)+26)=2),_xlfn.SINGLE(FebSun1)+26,""),IF(AND(YEAR(_xlfn.SINGLE(FebSun1)+33)=_xlfn.SINGLE(CalendarYear2),MONTH(_xlfn.SINGLE(FebSun1)+33)=2),_xlfn.SINGLE(FebSun1)+33,""))</f>
        <v>45715</v>
      </c>
      <c r="AE15" s="6">
        <v>28</v>
      </c>
      <c r="AF15" s="6">
        <v>29</v>
      </c>
      <c r="AG15" s="6">
        <v>30</v>
      </c>
      <c r="AH15" s="6">
        <v>31</v>
      </c>
      <c r="AI15" s="6"/>
      <c r="AJ15" s="6"/>
      <c r="AK15" s="33" t="str">
        <f>IF(DAY(_xlfn.SINGLE(FebSun1))=1,IF(AND(YEAR(_xlfn.SINGLE(FebSun1)+29)=_xlfn.SINGLE(CalendarYear2),MONTH(_xlfn.SINGLE(FebSun1)+29)=2),_xlfn.SINGLE(FebSun1)+29,""),IF(AND(YEAR(_xlfn.SINGLE(FebSun1)+36)=_xlfn.SINGLE(CalendarYear2),MONTH(_xlfn.SINGLE(FebSun1)+36)=2),_xlfn.SINGLE(FebSun1)+36,""))</f>
        <v/>
      </c>
      <c r="AL15" s="34" t="str">
        <f>IF(DAY(_xlfn.SINGLE(FebSun1))=1,IF(AND(YEAR(_xlfn.SINGLE(FebSun1)+30)=_xlfn.SINGLE(CalendarYear2),MONTH(_xlfn.SINGLE(FebSun1)+30)=2),_xlfn.SINGLE(FebSun1)+30,""),IF(AND(YEAR(_xlfn.SINGLE(FebSun1)+37)=_xlfn.SINGLE(CalendarYear2),MONTH(_xlfn.SINGLE(FebSun1)+37)=2),_xlfn.SINGLE(FebSun1)+37,""))</f>
        <v/>
      </c>
      <c r="AM15" s="8"/>
    </row>
    <row r="16" spans="1:39" ht="18" x14ac:dyDescent="0.2">
      <c r="A16" s="117"/>
      <c r="B16" s="54" t="s">
        <v>2</v>
      </c>
      <c r="C16" s="54" t="s">
        <v>3</v>
      </c>
      <c r="D16" s="10" t="s">
        <v>4</v>
      </c>
      <c r="E16" s="10" t="s">
        <v>5</v>
      </c>
      <c r="F16" s="10" t="s">
        <v>6</v>
      </c>
      <c r="G16" s="10" t="s">
        <v>7</v>
      </c>
      <c r="H16" s="10" t="s">
        <v>1</v>
      </c>
      <c r="I16" s="10" t="s">
        <v>2</v>
      </c>
      <c r="J16" s="10" t="s">
        <v>3</v>
      </c>
      <c r="K16" s="10" t="s">
        <v>4</v>
      </c>
      <c r="L16" s="10" t="s">
        <v>5</v>
      </c>
      <c r="M16" s="10" t="s">
        <v>6</v>
      </c>
      <c r="N16" s="10" t="s">
        <v>7</v>
      </c>
      <c r="O16" s="54" t="s">
        <v>1</v>
      </c>
      <c r="P16" s="54" t="s">
        <v>2</v>
      </c>
      <c r="Q16" s="54" t="s">
        <v>3</v>
      </c>
      <c r="R16" s="54" t="s">
        <v>4</v>
      </c>
      <c r="S16" s="54" t="s">
        <v>5</v>
      </c>
      <c r="T16" s="54" t="s">
        <v>6</v>
      </c>
      <c r="U16" s="54" t="s">
        <v>7</v>
      </c>
      <c r="V16" s="54" t="s">
        <v>1</v>
      </c>
      <c r="W16" s="54" t="s">
        <v>2</v>
      </c>
      <c r="X16" s="10" t="s">
        <v>3</v>
      </c>
      <c r="Y16" s="10" t="s">
        <v>4</v>
      </c>
      <c r="Z16" s="10" t="s">
        <v>5</v>
      </c>
      <c r="AA16" s="10" t="s">
        <v>6</v>
      </c>
      <c r="AB16" s="10" t="s">
        <v>7</v>
      </c>
      <c r="AC16" s="10" t="s">
        <v>1</v>
      </c>
      <c r="AD16" s="10" t="s">
        <v>2</v>
      </c>
      <c r="AE16" s="10" t="s">
        <v>3</v>
      </c>
      <c r="AF16" s="10" t="s">
        <v>4</v>
      </c>
      <c r="AG16" s="10" t="s">
        <v>5</v>
      </c>
      <c r="AH16" s="10" t="s">
        <v>6</v>
      </c>
      <c r="AI16" s="10" t="s">
        <v>7</v>
      </c>
      <c r="AJ16" s="10" t="s">
        <v>1</v>
      </c>
      <c r="AK16" s="9" t="s">
        <v>2</v>
      </c>
      <c r="AL16" s="35" t="s">
        <v>3</v>
      </c>
      <c r="AM16" s="12"/>
    </row>
    <row r="17" spans="1:39" x14ac:dyDescent="0.2">
      <c r="A17" s="63" t="s">
        <v>16</v>
      </c>
      <c r="B17" s="18"/>
      <c r="C17" s="18"/>
      <c r="D17" s="53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30" t="s">
        <v>17</v>
      </c>
      <c r="W17" s="129"/>
      <c r="X17" s="129"/>
      <c r="Y17" s="129"/>
      <c r="Z17" s="129"/>
      <c r="AA17" s="129"/>
      <c r="AB17" s="129"/>
      <c r="AC17" s="129" t="s">
        <v>18</v>
      </c>
      <c r="AD17" s="129"/>
      <c r="AE17" s="129"/>
      <c r="AF17" s="129"/>
      <c r="AG17" s="129"/>
      <c r="AH17" s="129"/>
      <c r="AI17" s="18"/>
      <c r="AJ17" s="18"/>
      <c r="AK17" s="18"/>
      <c r="AL17" s="19"/>
      <c r="AM17" s="20"/>
    </row>
    <row r="18" spans="1:39" x14ac:dyDescent="0.2">
      <c r="A18" s="92" t="s">
        <v>60</v>
      </c>
      <c r="B18" s="18"/>
      <c r="C18" s="18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16"/>
      <c r="O18" s="16"/>
      <c r="P18" s="16"/>
      <c r="Q18" s="16"/>
      <c r="R18" s="16"/>
      <c r="S18" s="16"/>
      <c r="T18" s="16"/>
      <c r="U18" s="16"/>
      <c r="V18" s="22"/>
      <c r="W18" s="22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18"/>
      <c r="AJ18" s="18"/>
      <c r="AK18" s="18"/>
      <c r="AL18" s="19"/>
      <c r="AM18" s="20"/>
    </row>
    <row r="19" spans="1:39" x14ac:dyDescent="0.2">
      <c r="A19" s="28" t="s">
        <v>15</v>
      </c>
      <c r="B19" s="18"/>
      <c r="C19" s="18"/>
      <c r="D19" s="24"/>
      <c r="E19" s="24"/>
      <c r="F19" s="24"/>
      <c r="G19" s="24"/>
      <c r="H19" s="75"/>
      <c r="I19" s="75"/>
      <c r="J19" s="24"/>
      <c r="K19" s="24"/>
      <c r="L19" s="24"/>
      <c r="M19" s="24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18"/>
      <c r="AJ19" s="18"/>
      <c r="AK19" s="18"/>
      <c r="AL19" s="18"/>
      <c r="AM19" s="20"/>
    </row>
    <row r="20" spans="1:39" x14ac:dyDescent="0.2">
      <c r="A20" s="91" t="s">
        <v>59</v>
      </c>
      <c r="B20" s="18"/>
      <c r="C20" s="18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16"/>
      <c r="O20" s="16"/>
      <c r="P20" s="27"/>
      <c r="Q20" s="16"/>
      <c r="R20" s="16"/>
      <c r="S20" s="16"/>
      <c r="T20" s="16"/>
      <c r="U20" s="16"/>
      <c r="V20" s="16"/>
      <c r="W20" s="16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18"/>
      <c r="AJ20" s="18"/>
      <c r="AK20" s="18"/>
      <c r="AL20" s="18"/>
      <c r="AM20" s="20"/>
    </row>
    <row r="21" spans="1:39" x14ac:dyDescent="0.2">
      <c r="A21" s="25"/>
      <c r="B21" s="18"/>
      <c r="C21" s="1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4"/>
      <c r="V21" s="74"/>
      <c r="W21" s="74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18"/>
      <c r="AJ21" s="18"/>
      <c r="AK21" s="18"/>
      <c r="AL21" s="18"/>
      <c r="AM21" s="80" t="s">
        <v>8</v>
      </c>
    </row>
    <row r="22" spans="1:39" x14ac:dyDescent="0.2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2"/>
    </row>
    <row r="23" spans="1:39" ht="18" x14ac:dyDescent="0.2">
      <c r="A23" s="116">
        <f>DATE(_xlfn.SINGLE(CalendarYear1),11,1)</f>
        <v>45597</v>
      </c>
      <c r="B23" s="33" t="str">
        <f>IF(DAY(_xlfn.SINGLE(MarSun1))=1,"",IF(AND(YEAR(_xlfn.SINGLE(MarSun1)+1)=_xlfn.SINGLE(CalendarYear2),MONTH(_xlfn.SINGLE(MarSun1)+1)=3),_xlfn.SINGLE(MarSun1)+1,""))</f>
        <v/>
      </c>
      <c r="C23" s="33" t="str">
        <f>IF(DAY(_xlfn.SINGLE(MarSun1))=1,"",IF(AND(YEAR(_xlfn.SINGLE(MarSun1)+2)=_xlfn.SINGLE(CalendarYear2),MONTH(_xlfn.SINGLE(MarSun1)+2)=3),_xlfn.SINGLE(MarSun1)+2,""))</f>
        <v/>
      </c>
      <c r="D23" s="33" t="str">
        <f>IF(DAY(_xlfn.SINGLE(MarSun1))=1,"",IF(AND(YEAR(_xlfn.SINGLE(MarSun1)+3)=_xlfn.SINGLE(CalendarYear2),MONTH(_xlfn.SINGLE(MarSun1)+3)=3),_xlfn.SINGLE(MarSun1)+3,""))</f>
        <v/>
      </c>
      <c r="E23" s="6" t="str">
        <f>IF(DAY(_xlfn.SINGLE(MarSun1))=1,"",IF(AND(YEAR(_xlfn.SINGLE(MarSun1)+6)=_xlfn.SINGLE(CalendarYear2),MONTH(_xlfn.SINGLE(MarSun1)+6)=3),_xlfn.SINGLE(MarSun1)+6,""))</f>
        <v/>
      </c>
      <c r="F23" s="6">
        <f>_xlfn.SINGLE(IF(DAY(_xlfn.SINGLE(MarSun1))=1,IF(AND(YEAR(_xlfn.SINGLE(MarSun1))=_xlfn.SINGLE(CalendarYear2),MONTH(_xlfn.SINGLE(MarSun1))=3),MarSun1,""),IF(AND(YEAR(_xlfn.SINGLE(MarSun1)+7)=_xlfn.SINGLE(CalendarYear2),MONTH(_xlfn.SINGLE(MarSun1)+7)=3),_xlfn.SINGLE(MarSun1)+7,"")))</f>
        <v>45717</v>
      </c>
      <c r="G23" s="6">
        <f>IF(DAY(_xlfn.SINGLE(MarSun1))=1,IF(AND(YEAR(_xlfn.SINGLE(MarSun1)+1)=_xlfn.SINGLE(CalendarYear2),MONTH(_xlfn.SINGLE(MarSun1)+1)=3),_xlfn.SINGLE(MarSun1)+1,""),IF(AND(YEAR(_xlfn.SINGLE(MarSun1)+8)=_xlfn.SINGLE(CalendarYear2),MONTH(_xlfn.SINGLE(MarSun1)+8)=3),_xlfn.SINGLE(MarSun1)+8,""))</f>
        <v>45718</v>
      </c>
      <c r="H23" s="6">
        <f>IF(DAY(_xlfn.SINGLE(MarSun1))=1,IF(AND(YEAR(_xlfn.SINGLE(MarSun1)+2)=_xlfn.SINGLE(CalendarYear2),MONTH(_xlfn.SINGLE(MarSun1)+2)=3),_xlfn.SINGLE(MarSun1)+2,""),IF(AND(YEAR(_xlfn.SINGLE(MarSun1)+9)=_xlfn.SINGLE(CalendarYear2),MONTH(_xlfn.SINGLE(MarSun1)+9)=3),_xlfn.SINGLE(MarSun1)+9,""))</f>
        <v>45719</v>
      </c>
      <c r="I23" s="6">
        <f>IF(DAY(_xlfn.SINGLE(MarSun1))=1,IF(AND(YEAR(_xlfn.SINGLE(MarSun1)+3)=_xlfn.SINGLE(CalendarYear2),MONTH(_xlfn.SINGLE(MarSun1)+3)=3),_xlfn.SINGLE(MarSun1)+3,""),IF(AND(YEAR(_xlfn.SINGLE(MarSun1)+10)=_xlfn.SINGLE(CalendarYear2),MONTH(_xlfn.SINGLE(MarSun1)+10)=3),_xlfn.SINGLE(MarSun1)+10,""))</f>
        <v>45720</v>
      </c>
      <c r="J23" s="6">
        <f>IF(DAY(_xlfn.SINGLE(MarSun1))=1,IF(AND(YEAR(_xlfn.SINGLE(MarSun1)+4)=_xlfn.SINGLE(CalendarYear2),MONTH(_xlfn.SINGLE(MarSun1)+4)=3),_xlfn.SINGLE(MarSun1)+4,""),IF(AND(YEAR(_xlfn.SINGLE(MarSun1)+11)=_xlfn.SINGLE(CalendarYear2),MONTH(_xlfn.SINGLE(MarSun1)+11)=3),_xlfn.SINGLE(MarSun1)+11,""))</f>
        <v>45721</v>
      </c>
      <c r="K23" s="6">
        <f>IF(DAY(_xlfn.SINGLE(MarSun1))=1,IF(AND(YEAR(_xlfn.SINGLE(MarSun1)+5)=_xlfn.SINGLE(CalendarYear2),MONTH(_xlfn.SINGLE(MarSun1)+5)=3),_xlfn.SINGLE(MarSun1)+5,""),IF(AND(YEAR(_xlfn.SINGLE(MarSun1)+12)=_xlfn.SINGLE(CalendarYear2),MONTH(_xlfn.SINGLE(MarSun1)+12)=3),_xlfn.SINGLE(MarSun1)+12,""))</f>
        <v>45722</v>
      </c>
      <c r="L23" s="6">
        <f>IF(DAY(_xlfn.SINGLE(MarSun1))=1,IF(AND(YEAR(_xlfn.SINGLE(MarSun1)+6)=_xlfn.SINGLE(CalendarYear2),MONTH(_xlfn.SINGLE(MarSun1)+6)=3),_xlfn.SINGLE(MarSun1)+6,""),IF(AND(YEAR(_xlfn.SINGLE(MarSun1)+13)=_xlfn.SINGLE(CalendarYear2),MONTH(_xlfn.SINGLE(MarSun1)+13)=3),_xlfn.SINGLE(MarSun1)+13,""))</f>
        <v>45723</v>
      </c>
      <c r="M23" s="6">
        <f>IF(DAY(_xlfn.SINGLE(MarSun1))=1,IF(AND(YEAR(_xlfn.SINGLE(MarSun1)+7)=_xlfn.SINGLE(CalendarYear2),MONTH(_xlfn.SINGLE(MarSun1)+7)=3),_xlfn.SINGLE(MarSun1)+7,""),IF(AND(YEAR(_xlfn.SINGLE(MarSun1)+14)=_xlfn.SINGLE(CalendarYear2),MONTH(_xlfn.SINGLE(MarSun1)+14)=3),_xlfn.SINGLE(MarSun1)+14,""))</f>
        <v>45724</v>
      </c>
      <c r="N23" s="6">
        <f>IF(DAY(_xlfn.SINGLE(MarSun1))=1,IF(AND(YEAR(_xlfn.SINGLE(MarSun1)+8)=_xlfn.SINGLE(CalendarYear2),MONTH(_xlfn.SINGLE(MarSun1)+8)=3),_xlfn.SINGLE(MarSun1)+8,""),IF(AND(YEAR(_xlfn.SINGLE(MarSun1)+15)=_xlfn.SINGLE(CalendarYear2),MONTH(_xlfn.SINGLE(MarSun1)+15)=3),_xlfn.SINGLE(MarSun1)+15,""))</f>
        <v>45725</v>
      </c>
      <c r="O23" s="6">
        <f>IF(DAY(_xlfn.SINGLE(MarSun1))=1,IF(AND(YEAR(_xlfn.SINGLE(MarSun1)+9)=_xlfn.SINGLE(CalendarYear2),MONTH(_xlfn.SINGLE(MarSun1)+9)=3),_xlfn.SINGLE(MarSun1)+9,""),IF(AND(YEAR(_xlfn.SINGLE(MarSun1)+16)=_xlfn.SINGLE(CalendarYear2),MONTH(_xlfn.SINGLE(MarSun1)+16)=3),_xlfn.SINGLE(MarSun1)+16,""))</f>
        <v>45726</v>
      </c>
      <c r="P23" s="6">
        <f>IF(DAY(_xlfn.SINGLE(MarSun1))=1,IF(AND(YEAR(_xlfn.SINGLE(MarSun1)+10)=_xlfn.SINGLE(CalendarYear2),MONTH(_xlfn.SINGLE(MarSun1)+10)=3),_xlfn.SINGLE(MarSun1)+10,""),IF(AND(YEAR(_xlfn.SINGLE(MarSun1)+17)=_xlfn.SINGLE(CalendarYear2),MONTH(_xlfn.SINGLE(MarSun1)+17)=3),_xlfn.SINGLE(MarSun1)+17,""))</f>
        <v>45727</v>
      </c>
      <c r="Q23" s="6">
        <f>IF(DAY(_xlfn.SINGLE(MarSun1))=1,IF(AND(YEAR(_xlfn.SINGLE(MarSun1)+11)=_xlfn.SINGLE(CalendarYear2),MONTH(_xlfn.SINGLE(MarSun1)+11)=3),_xlfn.SINGLE(MarSun1)+11,""),IF(AND(YEAR(_xlfn.SINGLE(MarSun1)+18)=_xlfn.SINGLE(CalendarYear2),MONTH(_xlfn.SINGLE(MarSun1)+18)=3),_xlfn.SINGLE(MarSun1)+18,""))</f>
        <v>45728</v>
      </c>
      <c r="R23" s="6">
        <f>IF(DAY(_xlfn.SINGLE(MarSun1))=1,IF(AND(YEAR(_xlfn.SINGLE(MarSun1)+12)=_xlfn.SINGLE(CalendarYear2),MONTH(_xlfn.SINGLE(MarSun1)+12)=3),_xlfn.SINGLE(MarSun1)+12,""),IF(AND(YEAR(_xlfn.SINGLE(MarSun1)+19)=_xlfn.SINGLE(CalendarYear2),MONTH(_xlfn.SINGLE(MarSun1)+19)=3),_xlfn.SINGLE(MarSun1)+19,""))</f>
        <v>45729</v>
      </c>
      <c r="S23" s="6">
        <f>IF(DAY(_xlfn.SINGLE(MarSun1))=1,IF(AND(YEAR(_xlfn.SINGLE(MarSun1)+13)=_xlfn.SINGLE(CalendarYear2),MONTH(_xlfn.SINGLE(MarSun1)+13)=3),_xlfn.SINGLE(MarSun1)+13,""),IF(AND(YEAR(_xlfn.SINGLE(MarSun1)+20)=_xlfn.SINGLE(CalendarYear2),MONTH(_xlfn.SINGLE(MarSun1)+20)=3),_xlfn.SINGLE(MarSun1)+20,""))</f>
        <v>45730</v>
      </c>
      <c r="T23" s="6">
        <f>IF(DAY(_xlfn.SINGLE(MarSun1))=1,IF(AND(YEAR(_xlfn.SINGLE(MarSun1)+14)=_xlfn.SINGLE(CalendarYear2),MONTH(_xlfn.SINGLE(MarSun1)+14)=3),_xlfn.SINGLE(MarSun1)+14,""),IF(AND(YEAR(_xlfn.SINGLE(MarSun1)+21)=_xlfn.SINGLE(CalendarYear2),MONTH(_xlfn.SINGLE(MarSun1)+21)=3),_xlfn.SINGLE(MarSun1)+21,""))</f>
        <v>45731</v>
      </c>
      <c r="U23" s="6">
        <f>IF(DAY(_xlfn.SINGLE(MarSun1))=1,IF(AND(YEAR(_xlfn.SINGLE(MarSun1)+15)=_xlfn.SINGLE(CalendarYear2),MONTH(_xlfn.SINGLE(MarSun1)+15)=3),_xlfn.SINGLE(MarSun1)+15,""),IF(AND(YEAR(_xlfn.SINGLE(MarSun1)+22)=_xlfn.SINGLE(CalendarYear2),MONTH(_xlfn.SINGLE(MarSun1)+22)=3),_xlfn.SINGLE(MarSun1)+22,""))</f>
        <v>45732</v>
      </c>
      <c r="V23" s="6">
        <f>IF(DAY(_xlfn.SINGLE(MarSun1))=1,IF(AND(YEAR(_xlfn.SINGLE(MarSun1)+16)=_xlfn.SINGLE(CalendarYear2),MONTH(_xlfn.SINGLE(MarSun1)+16)=3),_xlfn.SINGLE(MarSun1)+16,""),IF(AND(YEAR(_xlfn.SINGLE(MarSun1)+23)=_xlfn.SINGLE(CalendarYear2),MONTH(_xlfn.SINGLE(MarSun1)+23)=3),_xlfn.SINGLE(MarSun1)+23,""))</f>
        <v>45733</v>
      </c>
      <c r="W23" s="6">
        <f>IF(DAY(_xlfn.SINGLE(MarSun1))=1,IF(AND(YEAR(_xlfn.SINGLE(MarSun1)+17)=_xlfn.SINGLE(CalendarYear2),MONTH(_xlfn.SINGLE(MarSun1)+17)=3),_xlfn.SINGLE(MarSun1)+17,""),IF(AND(YEAR(_xlfn.SINGLE(MarSun1)+24)=_xlfn.SINGLE(CalendarYear2),MONTH(_xlfn.SINGLE(MarSun1)+24)=3),_xlfn.SINGLE(MarSun1)+24,""))</f>
        <v>45734</v>
      </c>
      <c r="X23" s="6">
        <f>IF(DAY(_xlfn.SINGLE(MarSun1))=1,IF(AND(YEAR(_xlfn.SINGLE(MarSun1)+18)=_xlfn.SINGLE(CalendarYear2),MONTH(_xlfn.SINGLE(MarSun1)+18)=3),_xlfn.SINGLE(MarSun1)+18,""),IF(AND(YEAR(_xlfn.SINGLE(MarSun1)+25)=_xlfn.SINGLE(CalendarYear2),MONTH(_xlfn.SINGLE(MarSun1)+25)=3),_xlfn.SINGLE(MarSun1)+25,""))</f>
        <v>45735</v>
      </c>
      <c r="Y23" s="6">
        <f>IF(DAY(_xlfn.SINGLE(MarSun1))=1,IF(AND(YEAR(_xlfn.SINGLE(MarSun1)+19)=_xlfn.SINGLE(CalendarYear2),MONTH(_xlfn.SINGLE(MarSun1)+19)=3),_xlfn.SINGLE(MarSun1)+19,""),IF(AND(YEAR(_xlfn.SINGLE(MarSun1)+26)=_xlfn.SINGLE(CalendarYear2),MONTH(_xlfn.SINGLE(MarSun1)+26)=3),_xlfn.SINGLE(MarSun1)+26,""))</f>
        <v>45736</v>
      </c>
      <c r="Z23" s="6">
        <f>IF(DAY(_xlfn.SINGLE(MarSun1))=1,IF(AND(YEAR(_xlfn.SINGLE(MarSun1)+20)=_xlfn.SINGLE(CalendarYear2),MONTH(_xlfn.SINGLE(MarSun1)+20)=3),_xlfn.SINGLE(MarSun1)+20,""),IF(AND(YEAR(_xlfn.SINGLE(MarSun1)+27)=_xlfn.SINGLE(CalendarYear2),MONTH(_xlfn.SINGLE(MarSun1)+27)=3),_xlfn.SINGLE(MarSun1)+27,""))</f>
        <v>45737</v>
      </c>
      <c r="AA23" s="6">
        <f>IF(DAY(_xlfn.SINGLE(MarSun1))=1,IF(AND(YEAR(_xlfn.SINGLE(MarSun1)+21)=_xlfn.SINGLE(CalendarYear2),MONTH(_xlfn.SINGLE(MarSun1)+21)=3),_xlfn.SINGLE(MarSun1)+21,""),IF(AND(YEAR(_xlfn.SINGLE(MarSun1)+28)=_xlfn.SINGLE(CalendarYear2),MONTH(_xlfn.SINGLE(MarSun1)+28)=3),_xlfn.SINGLE(MarSun1)+28,""))</f>
        <v>45738</v>
      </c>
      <c r="AB23" s="6">
        <f>IF(DAY(_xlfn.SINGLE(MarSun1))=1,IF(AND(YEAR(_xlfn.SINGLE(MarSun1)+22)=_xlfn.SINGLE(CalendarYear2),MONTH(_xlfn.SINGLE(MarSun1)+22)=3),_xlfn.SINGLE(MarSun1)+22,""),IF(AND(YEAR(_xlfn.SINGLE(MarSun1)+29)=_xlfn.SINGLE(CalendarYear2),MONTH(_xlfn.SINGLE(MarSun1)+29)=3),_xlfn.SINGLE(MarSun1)+29,""))</f>
        <v>45739</v>
      </c>
      <c r="AC23" s="6">
        <f>IF(DAY(_xlfn.SINGLE(MarSun1))=1,IF(AND(YEAR(_xlfn.SINGLE(MarSun1)+23)=_xlfn.SINGLE(CalendarYear2),MONTH(_xlfn.SINGLE(MarSun1)+23)=3),_xlfn.SINGLE(MarSun1)+23,""),IF(AND(YEAR(_xlfn.SINGLE(MarSun1)+30)=_xlfn.SINGLE(CalendarYear2),MONTH(_xlfn.SINGLE(MarSun1)+30)=3),_xlfn.SINGLE(MarSun1)+30,""))</f>
        <v>45740</v>
      </c>
      <c r="AD23" s="6">
        <f>IF(DAY(_xlfn.SINGLE(MarSun1))=1,IF(AND(YEAR(_xlfn.SINGLE(MarSun1)+24)=_xlfn.SINGLE(CalendarYear2),MONTH(_xlfn.SINGLE(MarSun1)+24)=3),_xlfn.SINGLE(MarSun1)+24,""),IF(AND(YEAR(_xlfn.SINGLE(MarSun1)+31)=_xlfn.SINGLE(CalendarYear2),MONTH(_xlfn.SINGLE(MarSun1)+31)=3),_xlfn.SINGLE(MarSun1)+31,""))</f>
        <v>45741</v>
      </c>
      <c r="AE23" s="6">
        <f>IF(DAY(_xlfn.SINGLE(MarSun1))=1,IF(AND(YEAR(_xlfn.SINGLE(MarSun1)+25)=_xlfn.SINGLE(CalendarYear2),MONTH(_xlfn.SINGLE(MarSun1)+25)=3),_xlfn.SINGLE(MarSun1)+25,""),IF(AND(YEAR(_xlfn.SINGLE(MarSun1)+32)=_xlfn.SINGLE(CalendarYear2),MONTH(_xlfn.SINGLE(MarSun1)+32)=3),_xlfn.SINGLE(MarSun1)+32,""))</f>
        <v>45742</v>
      </c>
      <c r="AF23" s="6">
        <f>IF(DAY(_xlfn.SINGLE(MarSun1))=1,IF(AND(YEAR(_xlfn.SINGLE(MarSun1)+26)=_xlfn.SINGLE(CalendarYear2),MONTH(_xlfn.SINGLE(MarSun1)+26)=3),_xlfn.SINGLE(MarSun1)+26,""),IF(AND(YEAR(_xlfn.SINGLE(MarSun1)+33)=_xlfn.SINGLE(CalendarYear2),MONTH(_xlfn.SINGLE(MarSun1)+33)=3),_xlfn.SINGLE(MarSun1)+33,""))</f>
        <v>45743</v>
      </c>
      <c r="AG23" s="6">
        <f>IF(DAY(_xlfn.SINGLE(MarSun1))=1,IF(AND(YEAR(_xlfn.SINGLE(MarSun1)+27)=_xlfn.SINGLE(CalendarYear2),MONTH(_xlfn.SINGLE(MarSun1)+27)=3),_xlfn.SINGLE(MarSun1)+27,""),IF(AND(YEAR(_xlfn.SINGLE(MarSun1)+34)=_xlfn.SINGLE(CalendarYear2),MONTH(_xlfn.SINGLE(MarSun1)+34)=3),_xlfn.SINGLE(MarSun1)+34,""))</f>
        <v>45744</v>
      </c>
      <c r="AH23" s="6">
        <f>IF(DAY(_xlfn.SINGLE(MarSun1))=1,IF(AND(YEAR(_xlfn.SINGLE(MarSun1)+28)=_xlfn.SINGLE(CalendarYear2),MONTH(_xlfn.SINGLE(MarSun1)+28)=3),_xlfn.SINGLE(MarSun1)+28,""),IF(AND(YEAR(_xlfn.SINGLE(MarSun1)+35)=_xlfn.SINGLE(CalendarYear2),MONTH(_xlfn.SINGLE(MarSun1)+35)=3),_xlfn.SINGLE(MarSun1)+35,""))</f>
        <v>45745</v>
      </c>
      <c r="AI23" s="6">
        <v>30</v>
      </c>
      <c r="AJ23" s="6"/>
      <c r="AK23" s="6"/>
      <c r="AL23" s="34"/>
      <c r="AM23" s="8"/>
    </row>
    <row r="24" spans="1:39" ht="18" x14ac:dyDescent="0.2">
      <c r="A24" s="117"/>
      <c r="B24" s="9" t="s">
        <v>2</v>
      </c>
      <c r="C24" s="9" t="s">
        <v>3</v>
      </c>
      <c r="D24" s="9" t="s">
        <v>4</v>
      </c>
      <c r="E24" s="10" t="s">
        <v>5</v>
      </c>
      <c r="F24" s="10" t="s">
        <v>7</v>
      </c>
      <c r="G24" s="10" t="s">
        <v>1</v>
      </c>
      <c r="H24" s="10" t="s">
        <v>2</v>
      </c>
      <c r="I24" s="10" t="s">
        <v>3</v>
      </c>
      <c r="J24" s="10" t="s">
        <v>4</v>
      </c>
      <c r="K24" s="10" t="s">
        <v>5</v>
      </c>
      <c r="L24" s="10" t="s">
        <v>6</v>
      </c>
      <c r="M24" s="10" t="s">
        <v>7</v>
      </c>
      <c r="N24" s="10" t="s">
        <v>1</v>
      </c>
      <c r="O24" s="10" t="s">
        <v>2</v>
      </c>
      <c r="P24" s="10" t="s">
        <v>3</v>
      </c>
      <c r="Q24" s="10" t="s">
        <v>4</v>
      </c>
      <c r="R24" s="10" t="s">
        <v>5</v>
      </c>
      <c r="S24" s="10" t="s">
        <v>6</v>
      </c>
      <c r="T24" s="10" t="s">
        <v>7</v>
      </c>
      <c r="U24" s="10" t="s">
        <v>1</v>
      </c>
      <c r="V24" s="10" t="s">
        <v>2</v>
      </c>
      <c r="W24" s="10" t="s">
        <v>3</v>
      </c>
      <c r="X24" s="10" t="s">
        <v>4</v>
      </c>
      <c r="Y24" s="10" t="s">
        <v>5</v>
      </c>
      <c r="Z24" s="10" t="s">
        <v>6</v>
      </c>
      <c r="AA24" s="10" t="s">
        <v>7</v>
      </c>
      <c r="AB24" s="10" t="s">
        <v>1</v>
      </c>
      <c r="AC24" s="10" t="s">
        <v>2</v>
      </c>
      <c r="AD24" s="10" t="s">
        <v>3</v>
      </c>
      <c r="AE24" s="10" t="s">
        <v>4</v>
      </c>
      <c r="AF24" s="10" t="s">
        <v>5</v>
      </c>
      <c r="AG24" s="10" t="s">
        <v>6</v>
      </c>
      <c r="AH24" s="10" t="s">
        <v>7</v>
      </c>
      <c r="AI24" s="10" t="s">
        <v>1</v>
      </c>
      <c r="AJ24" s="10" t="s">
        <v>2</v>
      </c>
      <c r="AK24" s="10" t="s">
        <v>3</v>
      </c>
      <c r="AL24" s="37" t="s">
        <v>4</v>
      </c>
      <c r="AM24" s="12"/>
    </row>
    <row r="25" spans="1:39" x14ac:dyDescent="0.2">
      <c r="A25" s="67" t="s">
        <v>16</v>
      </c>
      <c r="B25" s="18"/>
      <c r="C25" s="18"/>
      <c r="D25" s="18"/>
      <c r="E25" s="18"/>
      <c r="F25" s="123"/>
      <c r="G25" s="124"/>
      <c r="H25" s="125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8"/>
      <c r="AK25" s="18"/>
      <c r="AL25" s="18"/>
      <c r="AM25" s="20"/>
    </row>
    <row r="26" spans="1:39" x14ac:dyDescent="0.2">
      <c r="A26" s="21" t="s">
        <v>20</v>
      </c>
      <c r="B26" s="17"/>
      <c r="C26" s="18"/>
      <c r="D26" s="18"/>
      <c r="E26" s="18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22"/>
      <c r="AH26" s="22"/>
      <c r="AI26" s="22"/>
      <c r="AJ26" s="18"/>
      <c r="AK26" s="18"/>
      <c r="AL26" s="19"/>
      <c r="AM26" s="20"/>
    </row>
    <row r="27" spans="1:39" x14ac:dyDescent="0.2">
      <c r="A27" s="36" t="s">
        <v>21</v>
      </c>
      <c r="B27" s="17"/>
      <c r="C27" s="18"/>
      <c r="D27" s="18"/>
      <c r="E27" s="18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76"/>
      <c r="AC27" s="76"/>
      <c r="AD27" s="24"/>
      <c r="AE27" s="24"/>
      <c r="AF27" s="24"/>
      <c r="AG27" s="24"/>
      <c r="AH27" s="24"/>
      <c r="AI27" s="24"/>
      <c r="AJ27" s="18"/>
      <c r="AK27" s="18"/>
      <c r="AL27" s="19"/>
      <c r="AM27" s="20"/>
    </row>
    <row r="28" spans="1:39" x14ac:dyDescent="0.2">
      <c r="A28" s="28" t="s">
        <v>55</v>
      </c>
      <c r="B28" s="17"/>
      <c r="C28" s="18"/>
      <c r="D28" s="18"/>
      <c r="E28" s="18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77"/>
      <c r="AA28" s="77"/>
      <c r="AB28" s="77"/>
      <c r="AC28" s="77"/>
      <c r="AD28" s="24"/>
      <c r="AE28" s="24"/>
      <c r="AF28" s="24"/>
      <c r="AG28" s="24"/>
      <c r="AH28" s="24"/>
      <c r="AI28" s="16"/>
      <c r="AJ28" s="18"/>
      <c r="AK28" s="18"/>
      <c r="AL28" s="19"/>
      <c r="AM28" s="20"/>
    </row>
    <row r="29" spans="1:39" x14ac:dyDescent="0.2">
      <c r="A29" s="57" t="s">
        <v>23</v>
      </c>
      <c r="B29" s="17"/>
      <c r="C29" s="18"/>
      <c r="D29" s="18"/>
      <c r="E29" s="18"/>
      <c r="F29" s="24"/>
      <c r="G29" s="24"/>
      <c r="H29" s="24"/>
      <c r="I29" s="24"/>
      <c r="J29" s="24"/>
      <c r="K29" s="24"/>
      <c r="L29" s="24"/>
      <c r="M29" s="24"/>
      <c r="N29" s="27"/>
      <c r="O29" s="27"/>
      <c r="P29" s="24"/>
      <c r="Q29" s="24"/>
      <c r="R29" s="24"/>
      <c r="S29" s="24"/>
      <c r="T29" s="24"/>
      <c r="U29" s="27"/>
      <c r="V29" s="27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16"/>
      <c r="AJ29" s="18"/>
      <c r="AK29" s="18"/>
      <c r="AL29" s="19"/>
      <c r="AM29" s="20"/>
    </row>
    <row r="30" spans="1:39" x14ac:dyDescent="0.2">
      <c r="A30" s="25"/>
      <c r="B30" s="17"/>
      <c r="C30" s="18"/>
      <c r="D30" s="18"/>
      <c r="E30" s="18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4"/>
      <c r="AJ30" s="18"/>
      <c r="AK30" s="18"/>
      <c r="AL30" s="19"/>
      <c r="AM30" s="80" t="s">
        <v>8</v>
      </c>
    </row>
    <row r="31" spans="1:39" x14ac:dyDescent="0.2">
      <c r="A31" s="66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2"/>
    </row>
    <row r="32" spans="1:39" ht="18" x14ac:dyDescent="0.2">
      <c r="A32" s="116">
        <f>DATE(_xlfn.SINGLE(CalendarYear1),12,1)</f>
        <v>45627</v>
      </c>
      <c r="B32" s="33" t="str">
        <f>IF(DAY(_xlfn.SINGLE(AprSun1))=1,"",IF(AND(YEAR(_xlfn.SINGLE(AprSun1)+1)=_xlfn.SINGLE(CalendarYear2),MONTH(_xlfn.SINGLE(AprSun1)+1)=4),_xlfn.SINGLE(AprSun1)+1,""))</f>
        <v/>
      </c>
      <c r="C32" s="6"/>
      <c r="D32" s="6">
        <v>1</v>
      </c>
      <c r="E32" s="6">
        <v>2</v>
      </c>
      <c r="F32" s="6">
        <v>3</v>
      </c>
      <c r="G32" s="6">
        <v>4</v>
      </c>
      <c r="H32" s="6">
        <v>5</v>
      </c>
      <c r="I32" s="6">
        <v>6</v>
      </c>
      <c r="J32" s="6">
        <v>7</v>
      </c>
      <c r="K32" s="6">
        <v>8</v>
      </c>
      <c r="L32" s="6">
        <v>9</v>
      </c>
      <c r="M32" s="6">
        <v>10</v>
      </c>
      <c r="N32" s="6">
        <v>11</v>
      </c>
      <c r="O32" s="6">
        <v>12</v>
      </c>
      <c r="P32" s="6">
        <v>13</v>
      </c>
      <c r="Q32" s="6">
        <v>14</v>
      </c>
      <c r="R32" s="6">
        <v>15</v>
      </c>
      <c r="S32" s="6">
        <v>16</v>
      </c>
      <c r="T32" s="6">
        <v>17</v>
      </c>
      <c r="U32" s="6">
        <v>18</v>
      </c>
      <c r="V32" s="6">
        <v>19</v>
      </c>
      <c r="W32" s="6">
        <v>20</v>
      </c>
      <c r="X32" s="6">
        <v>21</v>
      </c>
      <c r="Y32" s="6">
        <v>22</v>
      </c>
      <c r="Z32" s="6">
        <v>23</v>
      </c>
      <c r="AA32" s="6">
        <v>24</v>
      </c>
      <c r="AB32" s="6">
        <v>25</v>
      </c>
      <c r="AC32" s="6">
        <v>26</v>
      </c>
      <c r="AD32" s="6">
        <v>27</v>
      </c>
      <c r="AE32" s="6">
        <v>28</v>
      </c>
      <c r="AF32" s="6">
        <v>29</v>
      </c>
      <c r="AG32" s="6">
        <v>30</v>
      </c>
      <c r="AH32" s="6">
        <v>31</v>
      </c>
      <c r="AI32" s="6"/>
      <c r="AJ32" s="6"/>
      <c r="AK32" s="6"/>
      <c r="AL32" s="34"/>
      <c r="AM32" s="8"/>
    </row>
    <row r="33" spans="1:39" ht="18" x14ac:dyDescent="0.2">
      <c r="A33" s="128"/>
      <c r="B33" s="10" t="s">
        <v>7</v>
      </c>
      <c r="C33" s="10" t="s">
        <v>1</v>
      </c>
      <c r="D33" s="10" t="s">
        <v>2</v>
      </c>
      <c r="E33" s="10" t="s">
        <v>3</v>
      </c>
      <c r="F33" s="10" t="s">
        <v>4</v>
      </c>
      <c r="G33" s="10" t="s">
        <v>5</v>
      </c>
      <c r="H33" s="10" t="s">
        <v>6</v>
      </c>
      <c r="I33" s="10" t="s">
        <v>7</v>
      </c>
      <c r="J33" s="10" t="s">
        <v>1</v>
      </c>
      <c r="K33" s="10" t="s">
        <v>2</v>
      </c>
      <c r="L33" s="10" t="s">
        <v>3</v>
      </c>
      <c r="M33" s="10" t="s">
        <v>4</v>
      </c>
      <c r="N33" s="10" t="s">
        <v>5</v>
      </c>
      <c r="O33" s="10" t="s">
        <v>6</v>
      </c>
      <c r="P33" s="10" t="s">
        <v>7</v>
      </c>
      <c r="Q33" s="10" t="s">
        <v>1</v>
      </c>
      <c r="R33" s="10" t="s">
        <v>2</v>
      </c>
      <c r="S33" s="10" t="s">
        <v>3</v>
      </c>
      <c r="T33" s="10" t="s">
        <v>4</v>
      </c>
      <c r="U33" s="10" t="s">
        <v>5</v>
      </c>
      <c r="V33" s="10" t="s">
        <v>6</v>
      </c>
      <c r="W33" s="10" t="s">
        <v>7</v>
      </c>
      <c r="X33" s="10" t="s">
        <v>1</v>
      </c>
      <c r="Y33" s="10" t="s">
        <v>2</v>
      </c>
      <c r="Z33" s="10" t="s">
        <v>3</v>
      </c>
      <c r="AA33" s="10" t="s">
        <v>4</v>
      </c>
      <c r="AB33" s="10" t="s">
        <v>5</v>
      </c>
      <c r="AC33" s="10" t="s">
        <v>6</v>
      </c>
      <c r="AD33" s="10" t="s">
        <v>7</v>
      </c>
      <c r="AE33" s="10" t="s">
        <v>1</v>
      </c>
      <c r="AF33" s="10" t="s">
        <v>2</v>
      </c>
      <c r="AG33" s="10" t="s">
        <v>3</v>
      </c>
      <c r="AH33" s="10" t="s">
        <v>4</v>
      </c>
      <c r="AI33" s="54" t="s">
        <v>5</v>
      </c>
      <c r="AJ33" s="54" t="s">
        <v>6</v>
      </c>
      <c r="AK33" s="54" t="s">
        <v>7</v>
      </c>
      <c r="AL33" s="35" t="s">
        <v>1</v>
      </c>
      <c r="AM33" s="12"/>
    </row>
    <row r="34" spans="1:39" x14ac:dyDescent="0.2">
      <c r="A34" s="38" t="s">
        <v>24</v>
      </c>
      <c r="B34" s="17"/>
      <c r="C34" s="18"/>
      <c r="D34" s="16"/>
      <c r="E34" s="16"/>
      <c r="F34" s="16"/>
      <c r="G34" s="16"/>
      <c r="H34" s="64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23"/>
      <c r="Y34" s="124"/>
      <c r="Z34" s="124"/>
      <c r="AA34" s="125"/>
      <c r="AB34" s="126"/>
      <c r="AC34" s="127"/>
      <c r="AD34" s="123"/>
      <c r="AE34" s="124"/>
      <c r="AF34" s="124"/>
      <c r="AG34" s="125"/>
      <c r="AH34" s="68"/>
      <c r="AI34" s="18"/>
      <c r="AJ34" s="18"/>
      <c r="AK34" s="18"/>
      <c r="AL34" s="19"/>
      <c r="AM34" s="20"/>
    </row>
    <row r="35" spans="1:39" x14ac:dyDescent="0.2">
      <c r="A35" s="21" t="s">
        <v>53</v>
      </c>
      <c r="B35" s="17"/>
      <c r="C35" s="18"/>
      <c r="D35" s="22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55"/>
      <c r="AI35" s="18"/>
      <c r="AJ35" s="18"/>
      <c r="AK35" s="18"/>
      <c r="AL35" s="19"/>
      <c r="AM35" s="20"/>
    </row>
    <row r="36" spans="1:39" ht="17" customHeight="1" x14ac:dyDescent="0.2">
      <c r="A36" s="21" t="s">
        <v>58</v>
      </c>
      <c r="B36" s="17"/>
      <c r="C36" s="18"/>
      <c r="D36" s="16"/>
      <c r="E36" s="16"/>
      <c r="F36" s="16"/>
      <c r="G36" s="16"/>
      <c r="H36" s="16"/>
      <c r="I36" s="16"/>
      <c r="J36" s="16"/>
      <c r="K36" s="16"/>
      <c r="L36" s="16"/>
      <c r="M36" s="22"/>
      <c r="N36" s="22"/>
      <c r="O36" s="22"/>
      <c r="P36" s="22"/>
      <c r="Q36" s="22"/>
      <c r="R36" s="22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55"/>
      <c r="AI36" s="18"/>
      <c r="AJ36" s="18"/>
      <c r="AK36" s="18"/>
      <c r="AL36" s="19"/>
      <c r="AM36" s="20"/>
    </row>
    <row r="37" spans="1:39" x14ac:dyDescent="0.2">
      <c r="A37" s="36" t="s">
        <v>25</v>
      </c>
      <c r="B37" s="17"/>
      <c r="C37" s="18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76"/>
      <c r="R37" s="7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55"/>
      <c r="AI37" s="18"/>
      <c r="AJ37" s="18"/>
      <c r="AK37" s="18"/>
      <c r="AL37" s="19"/>
      <c r="AM37" s="20"/>
    </row>
    <row r="38" spans="1:39" x14ac:dyDescent="0.2">
      <c r="A38" s="91" t="s">
        <v>122</v>
      </c>
      <c r="B38" s="18"/>
      <c r="C38" s="18"/>
      <c r="D38" s="16"/>
      <c r="E38" s="16"/>
      <c r="F38" s="16"/>
      <c r="G38" s="24"/>
      <c r="H38" s="24"/>
      <c r="I38" s="24"/>
      <c r="J38" s="16"/>
      <c r="K38" s="24"/>
      <c r="L38" s="24"/>
      <c r="M38" s="16"/>
      <c r="N38" s="24"/>
      <c r="O38" s="24"/>
      <c r="P38" s="24"/>
      <c r="Q38" s="24"/>
      <c r="R38" s="24"/>
      <c r="S38" s="24"/>
      <c r="T38" s="24"/>
      <c r="U38" s="24"/>
      <c r="V38" s="24"/>
      <c r="W38" s="27"/>
      <c r="X38" s="27"/>
      <c r="Y38" s="27"/>
      <c r="Z38" s="24"/>
      <c r="AA38" s="24"/>
      <c r="AB38" s="24"/>
      <c r="AC38" s="24"/>
      <c r="AD38" s="24"/>
      <c r="AE38" s="24"/>
      <c r="AF38" s="24"/>
      <c r="AG38" s="24"/>
      <c r="AH38" s="56"/>
      <c r="AI38" s="18"/>
      <c r="AJ38" s="18"/>
      <c r="AK38" s="18"/>
      <c r="AL38" s="19"/>
      <c r="AM38" s="25"/>
    </row>
    <row r="39" spans="1:39" x14ac:dyDescent="0.2">
      <c r="A39" s="91" t="s">
        <v>121</v>
      </c>
      <c r="B39" s="17"/>
      <c r="C39" s="18"/>
      <c r="D39" s="16"/>
      <c r="E39" s="16"/>
      <c r="F39" s="16"/>
      <c r="G39" s="24"/>
      <c r="H39" s="24"/>
      <c r="I39" s="24"/>
      <c r="J39" s="24"/>
      <c r="K39" s="24"/>
      <c r="L39" s="24"/>
      <c r="M39" s="16"/>
      <c r="N39" s="24"/>
      <c r="O39" s="24"/>
      <c r="P39" s="27"/>
      <c r="Q39" s="88"/>
      <c r="R39" s="27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56"/>
      <c r="AI39" s="18"/>
      <c r="AJ39" s="18"/>
      <c r="AK39" s="18"/>
      <c r="AL39" s="19"/>
      <c r="AM39" s="89" t="s">
        <v>56</v>
      </c>
    </row>
    <row r="40" spans="1:39" x14ac:dyDescent="0.2">
      <c r="A40" s="25"/>
      <c r="B40" s="18"/>
      <c r="C40" s="18"/>
      <c r="D40" s="74"/>
      <c r="E40" s="74"/>
      <c r="F40" s="74"/>
      <c r="G40" s="79"/>
      <c r="H40" s="79"/>
      <c r="I40" s="79"/>
      <c r="J40" s="74"/>
      <c r="K40" s="79"/>
      <c r="L40" s="79"/>
      <c r="M40" s="74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81"/>
      <c r="AI40" s="18"/>
      <c r="AJ40" s="18"/>
      <c r="AK40" s="18"/>
      <c r="AL40" s="19"/>
      <c r="AM40" s="80" t="s">
        <v>8</v>
      </c>
    </row>
    <row r="41" spans="1:39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2"/>
    </row>
    <row r="42" spans="1:39" ht="18" x14ac:dyDescent="0.2">
      <c r="A42" s="116">
        <f>DATE(_xlfn.SINGLE(CalendarYear2),1,1)</f>
        <v>45658</v>
      </c>
      <c r="B42" s="6" t="str">
        <f>IF(DAY(_xlfn.SINGLE(MaySun1))=1,"",IF(AND(YEAR(_xlfn.SINGLE(MaySun1)+1)=_xlfn.SINGLE(CalendarYear2),MONTH(_xlfn.SINGLE(MaySun1)+1)=5),_xlfn.SINGLE(MaySun1)+1,""))</f>
        <v/>
      </c>
      <c r="C42" s="6" t="str">
        <f>IF(DAY(_xlfn.SINGLE(FebSun1))=1,"",IF(AND(YEAR(_xlfn.SINGLE(FebSun1)+5)=_xlfn.SINGLE(CalendarYear2),MONTH(_xlfn.SINGLE(FebSun1)+5)=2),_xlfn.SINGLE(FebSun1)+5,""))</f>
        <v/>
      </c>
      <c r="D42" s="6" t="str">
        <f>IF(DAY(_xlfn.SINGLE(FebSun1))=1,"",IF(AND(YEAR(_xlfn.SINGLE(FebSun1)+6)=_xlfn.SINGLE(CalendarYear2),MONTH(_xlfn.SINGLE(FebSun1)+6)=2),_xlfn.SINGLE(FebSun1)+6,""))</f>
        <v/>
      </c>
      <c r="E42" s="6">
        <f>_xlfn.SINGLE(IF(DAY(_xlfn.SINGLE(FebSun1))=1,IF(AND(YEAR(_xlfn.SINGLE(FebSun1))=_xlfn.SINGLE(CalendarYear2),MONTH(_xlfn.SINGLE(FebSun1))=2),FebSun1,""),IF(AND(YEAR(_xlfn.SINGLE(FebSun1)+7)=_xlfn.SINGLE(CalendarYear2),MONTH(_xlfn.SINGLE(FebSun1)+7)=2),_xlfn.SINGLE(FebSun1)+7,"")))</f>
        <v>45689</v>
      </c>
      <c r="F42" s="6">
        <f>IF(DAY(_xlfn.SINGLE(FebSun1))=1,IF(AND(YEAR(_xlfn.SINGLE(FebSun1)+1)=_xlfn.SINGLE(CalendarYear2),MONTH(_xlfn.SINGLE(FebSun1)+1)=2),_xlfn.SINGLE(FebSun1)+1,""),IF(AND(YEAR(_xlfn.SINGLE(FebSun1)+8)=_xlfn.SINGLE(CalendarYear2),MONTH(_xlfn.SINGLE(FebSun1)+8)=2),_xlfn.SINGLE(FebSun1)+8,""))</f>
        <v>45690</v>
      </c>
      <c r="G42" s="6">
        <f>IF(DAY(_xlfn.SINGLE(FebSun1))=1,IF(AND(YEAR(_xlfn.SINGLE(FebSun1)+2)=_xlfn.SINGLE(CalendarYear2),MONTH(_xlfn.SINGLE(FebSun1)+2)=2),_xlfn.SINGLE(FebSun1)+2,""),IF(AND(YEAR(_xlfn.SINGLE(FebSun1)+9)=_xlfn.SINGLE(CalendarYear2),MONTH(_xlfn.SINGLE(FebSun1)+9)=2),_xlfn.SINGLE(FebSun1)+9,""))</f>
        <v>45691</v>
      </c>
      <c r="H42" s="6">
        <f>IF(DAY(_xlfn.SINGLE(FebSun1))=1,IF(AND(YEAR(_xlfn.SINGLE(FebSun1)+3)=_xlfn.SINGLE(CalendarYear2),MONTH(_xlfn.SINGLE(FebSun1)+3)=2),_xlfn.SINGLE(FebSun1)+3,""),IF(AND(YEAR(_xlfn.SINGLE(FebSun1)+10)=_xlfn.SINGLE(CalendarYear2),MONTH(_xlfn.SINGLE(FebSun1)+10)=2),_xlfn.SINGLE(FebSun1)+10,""))</f>
        <v>45692</v>
      </c>
      <c r="I42" s="6">
        <f>IF(DAY(_xlfn.SINGLE(FebSun1))=1,IF(AND(YEAR(_xlfn.SINGLE(FebSun1)+4)=_xlfn.SINGLE(CalendarYear2),MONTH(_xlfn.SINGLE(FebSun1)+4)=2),_xlfn.SINGLE(FebSun1)+4,""),IF(AND(YEAR(_xlfn.SINGLE(FebSun1)+11)=_xlfn.SINGLE(CalendarYear2),MONTH(_xlfn.SINGLE(FebSun1)+11)=2),_xlfn.SINGLE(FebSun1)+11,""))</f>
        <v>45693</v>
      </c>
      <c r="J42" s="6">
        <f>IF(DAY(_xlfn.SINGLE(FebSun1))=1,IF(AND(YEAR(_xlfn.SINGLE(FebSun1)+5)=_xlfn.SINGLE(CalendarYear2),MONTH(_xlfn.SINGLE(FebSun1)+5)=2),_xlfn.SINGLE(FebSun1)+5,""),IF(AND(YEAR(_xlfn.SINGLE(FebSun1)+12)=_xlfn.SINGLE(CalendarYear2),MONTH(_xlfn.SINGLE(FebSun1)+12)=2),_xlfn.SINGLE(FebSun1)+12,""))</f>
        <v>45694</v>
      </c>
      <c r="K42" s="6">
        <f>IF(DAY(_xlfn.SINGLE(FebSun1))=1,IF(AND(YEAR(_xlfn.SINGLE(FebSun1)+6)=_xlfn.SINGLE(CalendarYear2),MONTH(_xlfn.SINGLE(FebSun1)+6)=2),_xlfn.SINGLE(FebSun1)+6,""),IF(AND(YEAR(_xlfn.SINGLE(FebSun1)+13)=_xlfn.SINGLE(CalendarYear2),MONTH(_xlfn.SINGLE(FebSun1)+13)=2),_xlfn.SINGLE(FebSun1)+13,""))</f>
        <v>45695</v>
      </c>
      <c r="L42" s="6">
        <f>IF(DAY(_xlfn.SINGLE(FebSun1))=1,IF(AND(YEAR(_xlfn.SINGLE(FebSun1)+7)=_xlfn.SINGLE(CalendarYear2),MONTH(_xlfn.SINGLE(FebSun1)+7)=2),_xlfn.SINGLE(FebSun1)+7,""),IF(AND(YEAR(_xlfn.SINGLE(FebSun1)+14)=_xlfn.SINGLE(CalendarYear2),MONTH(_xlfn.SINGLE(FebSun1)+14)=2),_xlfn.SINGLE(FebSun1)+14,""))</f>
        <v>45696</v>
      </c>
      <c r="M42" s="6">
        <f>IF(DAY(_xlfn.SINGLE(FebSun1))=1,IF(AND(YEAR(_xlfn.SINGLE(FebSun1)+8)=_xlfn.SINGLE(CalendarYear2),MONTH(_xlfn.SINGLE(FebSun1)+8)=2),_xlfn.SINGLE(FebSun1)+8,""),IF(AND(YEAR(_xlfn.SINGLE(FebSun1)+15)=_xlfn.SINGLE(CalendarYear2),MONTH(_xlfn.SINGLE(FebSun1)+15)=2),_xlfn.SINGLE(FebSun1)+15,""))</f>
        <v>45697</v>
      </c>
      <c r="N42" s="6">
        <f>IF(DAY(_xlfn.SINGLE(FebSun1))=1,IF(AND(YEAR(_xlfn.SINGLE(FebSun1)+9)=_xlfn.SINGLE(CalendarYear2),MONTH(_xlfn.SINGLE(FebSun1)+9)=2),_xlfn.SINGLE(FebSun1)+9,""),IF(AND(YEAR(_xlfn.SINGLE(FebSun1)+16)=_xlfn.SINGLE(CalendarYear2),MONTH(_xlfn.SINGLE(FebSun1)+16)=2),_xlfn.SINGLE(FebSun1)+16,""))</f>
        <v>45698</v>
      </c>
      <c r="O42" s="6">
        <f>IF(DAY(_xlfn.SINGLE(FebSun1))=1,IF(AND(YEAR(_xlfn.SINGLE(FebSun1)+10)=_xlfn.SINGLE(CalendarYear2),MONTH(_xlfn.SINGLE(FebSun1)+10)=2),_xlfn.SINGLE(FebSun1)+10,""),IF(AND(YEAR(_xlfn.SINGLE(FebSun1)+17)=_xlfn.SINGLE(CalendarYear2),MONTH(_xlfn.SINGLE(FebSun1)+17)=2),_xlfn.SINGLE(FebSun1)+17,""))</f>
        <v>45699</v>
      </c>
      <c r="P42" s="6">
        <f>IF(DAY(_xlfn.SINGLE(FebSun1))=1,IF(AND(YEAR(_xlfn.SINGLE(FebSun1)+11)=_xlfn.SINGLE(CalendarYear2),MONTH(_xlfn.SINGLE(FebSun1)+11)=2),_xlfn.SINGLE(FebSun1)+11,""),IF(AND(YEAR(_xlfn.SINGLE(FebSun1)+18)=_xlfn.SINGLE(CalendarYear2),MONTH(_xlfn.SINGLE(FebSun1)+18)=2),_xlfn.SINGLE(FebSun1)+18,""))</f>
        <v>45700</v>
      </c>
      <c r="Q42" s="6">
        <f>IF(DAY(_xlfn.SINGLE(FebSun1))=1,IF(AND(YEAR(_xlfn.SINGLE(FebSun1)+12)=_xlfn.SINGLE(CalendarYear2),MONTH(_xlfn.SINGLE(FebSun1)+12)=2),_xlfn.SINGLE(FebSun1)+12,""),IF(AND(YEAR(_xlfn.SINGLE(FebSun1)+19)=_xlfn.SINGLE(CalendarYear2),MONTH(_xlfn.SINGLE(FebSun1)+19)=2),_xlfn.SINGLE(FebSun1)+19,""))</f>
        <v>45701</v>
      </c>
      <c r="R42" s="6">
        <f>IF(DAY(_xlfn.SINGLE(FebSun1))=1,IF(AND(YEAR(_xlfn.SINGLE(FebSun1)+13)=_xlfn.SINGLE(CalendarYear2),MONTH(_xlfn.SINGLE(FebSun1)+13)=2),_xlfn.SINGLE(FebSun1)+13,""),IF(AND(YEAR(_xlfn.SINGLE(FebSun1)+20)=_xlfn.SINGLE(CalendarYear2),MONTH(_xlfn.SINGLE(FebSun1)+20)=2),_xlfn.SINGLE(FebSun1)+20,""))</f>
        <v>45702</v>
      </c>
      <c r="S42" s="6">
        <f>IF(DAY(_xlfn.SINGLE(FebSun1))=1,IF(AND(YEAR(_xlfn.SINGLE(FebSun1)+14)=_xlfn.SINGLE(CalendarYear2),MONTH(_xlfn.SINGLE(FebSun1)+14)=2),_xlfn.SINGLE(FebSun1)+14,""),IF(AND(YEAR(_xlfn.SINGLE(FebSun1)+21)=_xlfn.SINGLE(CalendarYear2),MONTH(_xlfn.SINGLE(FebSun1)+21)=2),_xlfn.SINGLE(FebSun1)+21,""))</f>
        <v>45703</v>
      </c>
      <c r="T42" s="6">
        <f>IF(DAY(_xlfn.SINGLE(FebSun1))=1,IF(AND(YEAR(_xlfn.SINGLE(FebSun1)+15)=_xlfn.SINGLE(CalendarYear2),MONTH(_xlfn.SINGLE(FebSun1)+15)=2),_xlfn.SINGLE(FebSun1)+15,""),IF(AND(YEAR(_xlfn.SINGLE(FebSun1)+22)=_xlfn.SINGLE(CalendarYear2),MONTH(_xlfn.SINGLE(FebSun1)+22)=2),_xlfn.SINGLE(FebSun1)+22,""))</f>
        <v>45704</v>
      </c>
      <c r="U42" s="6">
        <f>IF(DAY(_xlfn.SINGLE(FebSun1))=1,IF(AND(YEAR(_xlfn.SINGLE(FebSun1)+16)=_xlfn.SINGLE(CalendarYear2),MONTH(_xlfn.SINGLE(FebSun1)+16)=2),_xlfn.SINGLE(FebSun1)+16,""),IF(AND(YEAR(_xlfn.SINGLE(FebSun1)+23)=_xlfn.SINGLE(CalendarYear2),MONTH(_xlfn.SINGLE(FebSun1)+23)=2),_xlfn.SINGLE(FebSun1)+23,""))</f>
        <v>45705</v>
      </c>
      <c r="V42" s="6">
        <f>IF(DAY(_xlfn.SINGLE(FebSun1))=1,IF(AND(YEAR(_xlfn.SINGLE(FebSun1)+17)=_xlfn.SINGLE(CalendarYear2),MONTH(_xlfn.SINGLE(FebSun1)+17)=2),_xlfn.SINGLE(FebSun1)+17,""),IF(AND(YEAR(_xlfn.SINGLE(FebSun1)+24)=_xlfn.SINGLE(CalendarYear2),MONTH(_xlfn.SINGLE(FebSun1)+24)=2),_xlfn.SINGLE(FebSun1)+24,""))</f>
        <v>45706</v>
      </c>
      <c r="W42" s="6">
        <f>IF(DAY(_xlfn.SINGLE(FebSun1))=1,IF(AND(YEAR(_xlfn.SINGLE(FebSun1)+18)=_xlfn.SINGLE(CalendarYear2),MONTH(_xlfn.SINGLE(FebSun1)+18)=2),_xlfn.SINGLE(FebSun1)+18,""),IF(AND(YEAR(_xlfn.SINGLE(FebSun1)+25)=_xlfn.SINGLE(CalendarYear2),MONTH(_xlfn.SINGLE(FebSun1)+25)=2),_xlfn.SINGLE(FebSun1)+25,""))</f>
        <v>45707</v>
      </c>
      <c r="X42" s="6">
        <f>IF(DAY(_xlfn.SINGLE(FebSun1))=1,IF(AND(YEAR(_xlfn.SINGLE(FebSun1)+19)=_xlfn.SINGLE(CalendarYear2),MONTH(_xlfn.SINGLE(FebSun1)+19)=2),_xlfn.SINGLE(FebSun1)+19,""),IF(AND(YEAR(_xlfn.SINGLE(FebSun1)+26)=_xlfn.SINGLE(CalendarYear2),MONTH(_xlfn.SINGLE(FebSun1)+26)=2),_xlfn.SINGLE(FebSun1)+26,""))</f>
        <v>45708</v>
      </c>
      <c r="Y42" s="6">
        <f>IF(DAY(_xlfn.SINGLE(FebSun1))=1,IF(AND(YEAR(_xlfn.SINGLE(FebSun1)+20)=_xlfn.SINGLE(CalendarYear2),MONTH(_xlfn.SINGLE(FebSun1)+20)=2),_xlfn.SINGLE(FebSun1)+20,""),IF(AND(YEAR(_xlfn.SINGLE(FebSun1)+27)=_xlfn.SINGLE(CalendarYear2),MONTH(_xlfn.SINGLE(FebSun1)+27)=2),_xlfn.SINGLE(FebSun1)+27,""))</f>
        <v>45709</v>
      </c>
      <c r="Z42" s="6">
        <f>IF(DAY(_xlfn.SINGLE(FebSun1))=1,IF(AND(YEAR(_xlfn.SINGLE(FebSun1)+21)=_xlfn.SINGLE(CalendarYear2),MONTH(_xlfn.SINGLE(FebSun1)+21)=2),_xlfn.SINGLE(FebSun1)+21,""),IF(AND(YEAR(_xlfn.SINGLE(FebSun1)+28)=_xlfn.SINGLE(CalendarYear2),MONTH(_xlfn.SINGLE(FebSun1)+28)=2),_xlfn.SINGLE(FebSun1)+28,""))</f>
        <v>45710</v>
      </c>
      <c r="AA42" s="6">
        <f>IF(DAY(_xlfn.SINGLE(FebSun1))=1,IF(AND(YEAR(_xlfn.SINGLE(FebSun1)+22)=_xlfn.SINGLE(CalendarYear2),MONTH(_xlfn.SINGLE(FebSun1)+22)=2),_xlfn.SINGLE(FebSun1)+22,""),IF(AND(YEAR(_xlfn.SINGLE(FebSun1)+29)=_xlfn.SINGLE(CalendarYear2),MONTH(_xlfn.SINGLE(FebSun1)+29)=2),_xlfn.SINGLE(FebSun1)+29,""))</f>
        <v>45711</v>
      </c>
      <c r="AB42" s="6">
        <f>IF(DAY(_xlfn.SINGLE(FebSun1))=1,IF(AND(YEAR(_xlfn.SINGLE(FebSun1)+23)=_xlfn.SINGLE(CalendarYear2),MONTH(_xlfn.SINGLE(FebSun1)+23)=2),_xlfn.SINGLE(FebSun1)+23,""),IF(AND(YEAR(_xlfn.SINGLE(FebSun1)+30)=_xlfn.SINGLE(CalendarYear2),MONTH(_xlfn.SINGLE(FebSun1)+30)=2),_xlfn.SINGLE(FebSun1)+30,""))</f>
        <v>45712</v>
      </c>
      <c r="AC42" s="6">
        <f>IF(DAY(_xlfn.SINGLE(FebSun1))=1,IF(AND(YEAR(_xlfn.SINGLE(FebSun1)+24)=_xlfn.SINGLE(CalendarYear2),MONTH(_xlfn.SINGLE(FebSun1)+24)=2),_xlfn.SINGLE(FebSun1)+24,""),IF(AND(YEAR(_xlfn.SINGLE(FebSun1)+31)=_xlfn.SINGLE(CalendarYear2),MONTH(_xlfn.SINGLE(FebSun1)+31)=2),_xlfn.SINGLE(FebSun1)+31,""))</f>
        <v>45713</v>
      </c>
      <c r="AD42" s="6">
        <f>IF(DAY(_xlfn.SINGLE(FebSun1))=1,IF(AND(YEAR(_xlfn.SINGLE(FebSun1)+25)=_xlfn.SINGLE(CalendarYear2),MONTH(_xlfn.SINGLE(FebSun1)+25)=2),_xlfn.SINGLE(FebSun1)+25,""),IF(AND(YEAR(_xlfn.SINGLE(FebSun1)+32)=_xlfn.SINGLE(CalendarYear2),MONTH(_xlfn.SINGLE(FebSun1)+32)=2),_xlfn.SINGLE(FebSun1)+32,""))</f>
        <v>45714</v>
      </c>
      <c r="AE42" s="6">
        <f>IF(DAY(_xlfn.SINGLE(FebSun1))=1,IF(AND(YEAR(_xlfn.SINGLE(FebSun1)+26)=_xlfn.SINGLE(CalendarYear2),MONTH(_xlfn.SINGLE(FebSun1)+26)=2),_xlfn.SINGLE(FebSun1)+26,""),IF(AND(YEAR(_xlfn.SINGLE(FebSun1)+33)=_xlfn.SINGLE(CalendarYear2),MONTH(_xlfn.SINGLE(FebSun1)+33)=2),_xlfn.SINGLE(FebSun1)+33,""))</f>
        <v>45715</v>
      </c>
      <c r="AF42" s="6">
        <v>28</v>
      </c>
      <c r="AG42" s="6">
        <v>29</v>
      </c>
      <c r="AH42" s="6">
        <v>30</v>
      </c>
      <c r="AI42" s="6">
        <v>31</v>
      </c>
      <c r="AJ42" s="6"/>
      <c r="AK42" s="6" t="str">
        <f>IF(DAY(_xlfn.SINGLE(MaySun1))=1,IF(AND(YEAR(_xlfn.SINGLE(MaySun1)+29)=_xlfn.SINGLE(CalendarYear2),MONTH(_xlfn.SINGLE(MaySun1)+29)=5),_xlfn.SINGLE(MaySun1)+29,""),IF(AND(YEAR(_xlfn.SINGLE(MaySun1)+36)=_xlfn.SINGLE(CalendarYear2),MONTH(_xlfn.SINGLE(MaySun1)+36)=5),_xlfn.SINGLE(MaySun1)+36,""))</f>
        <v/>
      </c>
      <c r="AL42" s="7" t="str">
        <f>IF(DAY(_xlfn.SINGLE(MaySun1))=1,IF(AND(YEAR(_xlfn.SINGLE(MaySun1)+30)=_xlfn.SINGLE(CalendarYear2),MONTH(_xlfn.SINGLE(MaySun1)+30)=5),_xlfn.SINGLE(MaySun1)+30,""),IF(AND(YEAR(_xlfn.SINGLE(MaySun1)+37)=_xlfn.SINGLE(CalendarYear2),MONTH(_xlfn.SINGLE(MaySun1)+37)=5),_xlfn.SINGLE(MaySun1)+37,""))</f>
        <v/>
      </c>
      <c r="AM42" s="8"/>
    </row>
    <row r="43" spans="1:39" ht="18" x14ac:dyDescent="0.2">
      <c r="A43" s="117"/>
      <c r="B43" s="59" t="s">
        <v>2</v>
      </c>
      <c r="C43" s="54" t="s">
        <v>3</v>
      </c>
      <c r="D43" s="54" t="s">
        <v>4</v>
      </c>
      <c r="E43" s="10" t="s">
        <v>5</v>
      </c>
      <c r="F43" s="10" t="s">
        <v>6</v>
      </c>
      <c r="G43" s="10" t="s">
        <v>7</v>
      </c>
      <c r="H43" s="10" t="s">
        <v>1</v>
      </c>
      <c r="I43" s="10" t="s">
        <v>2</v>
      </c>
      <c r="J43" s="10" t="s">
        <v>3</v>
      </c>
      <c r="K43" s="10" t="s">
        <v>4</v>
      </c>
      <c r="L43" s="10" t="s">
        <v>5</v>
      </c>
      <c r="M43" s="10" t="s">
        <v>6</v>
      </c>
      <c r="N43" s="10" t="s">
        <v>7</v>
      </c>
      <c r="O43" s="10" t="s">
        <v>1</v>
      </c>
      <c r="P43" s="10" t="s">
        <v>2</v>
      </c>
      <c r="Q43" s="10" t="s">
        <v>3</v>
      </c>
      <c r="R43" s="10" t="s">
        <v>4</v>
      </c>
      <c r="S43" s="10" t="s">
        <v>5</v>
      </c>
      <c r="T43" s="10" t="s">
        <v>6</v>
      </c>
      <c r="U43" s="10" t="s">
        <v>7</v>
      </c>
      <c r="V43" s="10" t="s">
        <v>1</v>
      </c>
      <c r="W43" s="10" t="s">
        <v>2</v>
      </c>
      <c r="X43" s="10" t="s">
        <v>3</v>
      </c>
      <c r="Y43" s="10" t="s">
        <v>4</v>
      </c>
      <c r="Z43" s="10" t="s">
        <v>5</v>
      </c>
      <c r="AA43" s="10" t="s">
        <v>6</v>
      </c>
      <c r="AB43" s="10" t="s">
        <v>7</v>
      </c>
      <c r="AC43" s="10" t="s">
        <v>1</v>
      </c>
      <c r="AD43" s="10" t="s">
        <v>2</v>
      </c>
      <c r="AE43" s="10" t="s">
        <v>3</v>
      </c>
      <c r="AF43" s="10" t="s">
        <v>4</v>
      </c>
      <c r="AG43" s="10" t="s">
        <v>5</v>
      </c>
      <c r="AH43" s="10" t="s">
        <v>6</v>
      </c>
      <c r="AI43" s="10" t="s">
        <v>7</v>
      </c>
      <c r="AJ43" s="10" t="s">
        <v>1</v>
      </c>
      <c r="AK43" s="9" t="s">
        <v>2</v>
      </c>
      <c r="AL43" s="35" t="s">
        <v>3</v>
      </c>
      <c r="AM43" s="12"/>
    </row>
    <row r="44" spans="1:39" ht="15.75" customHeight="1" x14ac:dyDescent="0.2">
      <c r="A44" s="13" t="s">
        <v>26</v>
      </c>
      <c r="B44" s="18"/>
      <c r="C44" s="18"/>
      <c r="D44" s="18"/>
      <c r="E44" s="69"/>
      <c r="F44" s="120"/>
      <c r="G44" s="121"/>
      <c r="H44" s="121"/>
      <c r="I44" s="122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8"/>
      <c r="AK44" s="18"/>
      <c r="AL44" s="19"/>
      <c r="AM44" s="20"/>
    </row>
    <row r="45" spans="1:39" x14ac:dyDescent="0.2">
      <c r="A45" s="58" t="s">
        <v>22</v>
      </c>
      <c r="B45" s="18"/>
      <c r="C45" s="18"/>
      <c r="D45" s="18"/>
      <c r="E45" s="52"/>
      <c r="F45" s="24"/>
      <c r="G45" s="24"/>
      <c r="H45" s="24"/>
      <c r="I45" s="24"/>
      <c r="J45" s="24"/>
      <c r="K45" s="24"/>
      <c r="L45" s="24"/>
      <c r="M45" s="24"/>
      <c r="N45" s="24"/>
      <c r="O45" s="75"/>
      <c r="P45" s="75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16"/>
      <c r="AH45" s="16"/>
      <c r="AI45" s="16"/>
      <c r="AJ45" s="18"/>
      <c r="AK45" s="18"/>
      <c r="AL45" s="19"/>
      <c r="AM45" s="25"/>
    </row>
    <row r="46" spans="1:39" x14ac:dyDescent="0.2">
      <c r="A46" s="36" t="s">
        <v>38</v>
      </c>
      <c r="B46" s="18"/>
      <c r="C46" s="18"/>
      <c r="D46" s="18"/>
      <c r="E46" s="52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76"/>
      <c r="W46" s="76"/>
      <c r="X46" s="24"/>
      <c r="Y46" s="24"/>
      <c r="Z46" s="24"/>
      <c r="AA46" s="24"/>
      <c r="AB46" s="24"/>
      <c r="AC46" s="24"/>
      <c r="AD46" s="24"/>
      <c r="AE46" s="24"/>
      <c r="AF46" s="24"/>
      <c r="AG46" s="16"/>
      <c r="AH46" s="16"/>
      <c r="AI46" s="16"/>
      <c r="AJ46" s="18"/>
      <c r="AK46" s="18"/>
      <c r="AL46" s="19"/>
      <c r="AM46" s="25"/>
    </row>
    <row r="47" spans="1:39" x14ac:dyDescent="0.2">
      <c r="A47" s="39" t="s">
        <v>28</v>
      </c>
      <c r="B47" s="18"/>
      <c r="C47" s="18"/>
      <c r="D47" s="18"/>
      <c r="E47" s="52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75"/>
      <c r="AD47" s="75"/>
      <c r="AE47" s="24"/>
      <c r="AF47" s="24"/>
      <c r="AG47" s="16"/>
      <c r="AH47" s="16"/>
      <c r="AI47" s="16"/>
      <c r="AJ47" s="18"/>
      <c r="AK47" s="18"/>
      <c r="AL47" s="19"/>
      <c r="AM47" s="25"/>
    </row>
    <row r="48" spans="1:39" x14ac:dyDescent="0.2">
      <c r="A48" s="25"/>
      <c r="B48" s="18"/>
      <c r="C48" s="18"/>
      <c r="D48" s="18"/>
      <c r="E48" s="82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4"/>
      <c r="AH48" s="74"/>
      <c r="AI48" s="74"/>
      <c r="AJ48" s="18"/>
      <c r="AK48" s="18"/>
      <c r="AL48" s="19"/>
      <c r="AM48" s="80" t="s">
        <v>8</v>
      </c>
    </row>
    <row r="49" spans="1:39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2"/>
    </row>
    <row r="50" spans="1:39" ht="18" x14ac:dyDescent="0.2">
      <c r="A50" s="116">
        <f>DATE(_xlfn.SINGLE(CalendarYear2),2,1)</f>
        <v>45689</v>
      </c>
      <c r="B50" s="6"/>
      <c r="C50" s="6"/>
      <c r="D50" s="6"/>
      <c r="E50" s="6"/>
      <c r="F50" s="6" t="str">
        <f>IF(DAY(_xlfn.SINGLE(FebSun1))=1,"",IF(AND(YEAR(_xlfn.SINGLE(FebSun1)+5)=_xlfn.SINGLE(CalendarYear2),MONTH(_xlfn.SINGLE(FebSun1)+5)=2),_xlfn.SINGLE(FebSun1)+5,""))</f>
        <v/>
      </c>
      <c r="G50" s="6" t="str">
        <f>IF(DAY(_xlfn.SINGLE(FebSun1))=1,"",IF(AND(YEAR(_xlfn.SINGLE(FebSun1)+6)=_xlfn.SINGLE(CalendarYear2),MONTH(_xlfn.SINGLE(FebSun1)+6)=2),_xlfn.SINGLE(FebSun1)+6,""))</f>
        <v/>
      </c>
      <c r="H50" s="6">
        <f>_xlfn.SINGLE(IF(DAY(_xlfn.SINGLE(FebSun1))=1,IF(AND(YEAR(_xlfn.SINGLE(FebSun1))=_xlfn.SINGLE(CalendarYear2),MONTH(_xlfn.SINGLE(FebSun1))=2),FebSun1,""),IF(AND(YEAR(_xlfn.SINGLE(FebSun1)+7)=_xlfn.SINGLE(CalendarYear2),MONTH(_xlfn.SINGLE(FebSun1)+7)=2),_xlfn.SINGLE(FebSun1)+7,"")))</f>
        <v>45689</v>
      </c>
      <c r="I50" s="6">
        <f>IF(DAY(_xlfn.SINGLE(FebSun1))=1,IF(AND(YEAR(_xlfn.SINGLE(FebSun1)+1)=_xlfn.SINGLE(CalendarYear2),MONTH(_xlfn.SINGLE(FebSun1)+1)=2),_xlfn.SINGLE(FebSun1)+1,""),IF(AND(YEAR(_xlfn.SINGLE(FebSun1)+8)=_xlfn.SINGLE(CalendarYear2),MONTH(_xlfn.SINGLE(FebSun1)+8)=2),_xlfn.SINGLE(FebSun1)+8,""))</f>
        <v>45690</v>
      </c>
      <c r="J50" s="6">
        <f>IF(DAY(_xlfn.SINGLE(FebSun1))=1,IF(AND(YEAR(_xlfn.SINGLE(FebSun1)+2)=_xlfn.SINGLE(CalendarYear2),MONTH(_xlfn.SINGLE(FebSun1)+2)=2),_xlfn.SINGLE(FebSun1)+2,""),IF(AND(YEAR(_xlfn.SINGLE(FebSun1)+9)=_xlfn.SINGLE(CalendarYear2),MONTH(_xlfn.SINGLE(FebSun1)+9)=2),_xlfn.SINGLE(FebSun1)+9,""))</f>
        <v>45691</v>
      </c>
      <c r="K50" s="6">
        <f>IF(DAY(_xlfn.SINGLE(FebSun1))=1,IF(AND(YEAR(_xlfn.SINGLE(FebSun1)+3)=_xlfn.SINGLE(CalendarYear2),MONTH(_xlfn.SINGLE(FebSun1)+3)=2),_xlfn.SINGLE(FebSun1)+3,""),IF(AND(YEAR(_xlfn.SINGLE(FebSun1)+10)=_xlfn.SINGLE(CalendarYear2),MONTH(_xlfn.SINGLE(FebSun1)+10)=2),_xlfn.SINGLE(FebSun1)+10,""))</f>
        <v>45692</v>
      </c>
      <c r="L50" s="6">
        <f>IF(DAY(_xlfn.SINGLE(FebSun1))=1,IF(AND(YEAR(_xlfn.SINGLE(FebSun1)+4)=_xlfn.SINGLE(CalendarYear2),MONTH(_xlfn.SINGLE(FebSun1)+4)=2),_xlfn.SINGLE(FebSun1)+4,""),IF(AND(YEAR(_xlfn.SINGLE(FebSun1)+11)=_xlfn.SINGLE(CalendarYear2),MONTH(_xlfn.SINGLE(FebSun1)+11)=2),_xlfn.SINGLE(FebSun1)+11,""))</f>
        <v>45693</v>
      </c>
      <c r="M50" s="6">
        <f>IF(DAY(_xlfn.SINGLE(FebSun1))=1,IF(AND(YEAR(_xlfn.SINGLE(FebSun1)+5)=_xlfn.SINGLE(CalendarYear2),MONTH(_xlfn.SINGLE(FebSun1)+5)=2),_xlfn.SINGLE(FebSun1)+5,""),IF(AND(YEAR(_xlfn.SINGLE(FebSun1)+12)=_xlfn.SINGLE(CalendarYear2),MONTH(_xlfn.SINGLE(FebSun1)+12)=2),_xlfn.SINGLE(FebSun1)+12,""))</f>
        <v>45694</v>
      </c>
      <c r="N50" s="6">
        <f>IF(DAY(_xlfn.SINGLE(FebSun1))=1,IF(AND(YEAR(_xlfn.SINGLE(FebSun1)+6)=_xlfn.SINGLE(CalendarYear2),MONTH(_xlfn.SINGLE(FebSun1)+6)=2),_xlfn.SINGLE(FebSun1)+6,""),IF(AND(YEAR(_xlfn.SINGLE(FebSun1)+13)=_xlfn.SINGLE(CalendarYear2),MONTH(_xlfn.SINGLE(FebSun1)+13)=2),_xlfn.SINGLE(FebSun1)+13,""))</f>
        <v>45695</v>
      </c>
      <c r="O50" s="6">
        <f>IF(DAY(_xlfn.SINGLE(FebSun1))=1,IF(AND(YEAR(_xlfn.SINGLE(FebSun1)+7)=_xlfn.SINGLE(CalendarYear2),MONTH(_xlfn.SINGLE(FebSun1)+7)=2),_xlfn.SINGLE(FebSun1)+7,""),IF(AND(YEAR(_xlfn.SINGLE(FebSun1)+14)=_xlfn.SINGLE(CalendarYear2),MONTH(_xlfn.SINGLE(FebSun1)+14)=2),_xlfn.SINGLE(FebSun1)+14,""))</f>
        <v>45696</v>
      </c>
      <c r="P50" s="6">
        <f>IF(DAY(_xlfn.SINGLE(FebSun1))=1,IF(AND(YEAR(_xlfn.SINGLE(FebSun1)+8)=_xlfn.SINGLE(CalendarYear2),MONTH(_xlfn.SINGLE(FebSun1)+8)=2),_xlfn.SINGLE(FebSun1)+8,""),IF(AND(YEAR(_xlfn.SINGLE(FebSun1)+15)=_xlfn.SINGLE(CalendarYear2),MONTH(_xlfn.SINGLE(FebSun1)+15)=2),_xlfn.SINGLE(FebSun1)+15,""))</f>
        <v>45697</v>
      </c>
      <c r="Q50" s="6">
        <f>IF(DAY(_xlfn.SINGLE(FebSun1))=1,IF(AND(YEAR(_xlfn.SINGLE(FebSun1)+9)=_xlfn.SINGLE(CalendarYear2),MONTH(_xlfn.SINGLE(FebSun1)+9)=2),_xlfn.SINGLE(FebSun1)+9,""),IF(AND(YEAR(_xlfn.SINGLE(FebSun1)+16)=_xlfn.SINGLE(CalendarYear2),MONTH(_xlfn.SINGLE(FebSun1)+16)=2),_xlfn.SINGLE(FebSun1)+16,""))</f>
        <v>45698</v>
      </c>
      <c r="R50" s="6">
        <f>IF(DAY(_xlfn.SINGLE(FebSun1))=1,IF(AND(YEAR(_xlfn.SINGLE(FebSun1)+10)=_xlfn.SINGLE(CalendarYear2),MONTH(_xlfn.SINGLE(FebSun1)+10)=2),_xlfn.SINGLE(FebSun1)+10,""),IF(AND(YEAR(_xlfn.SINGLE(FebSun1)+17)=_xlfn.SINGLE(CalendarYear2),MONTH(_xlfn.SINGLE(FebSun1)+17)=2),_xlfn.SINGLE(FebSun1)+17,""))</f>
        <v>45699</v>
      </c>
      <c r="S50" s="6">
        <f>IF(DAY(_xlfn.SINGLE(FebSun1))=1,IF(AND(YEAR(_xlfn.SINGLE(FebSun1)+11)=_xlfn.SINGLE(CalendarYear2),MONTH(_xlfn.SINGLE(FebSun1)+11)=2),_xlfn.SINGLE(FebSun1)+11,""),IF(AND(YEAR(_xlfn.SINGLE(FebSun1)+18)=_xlfn.SINGLE(CalendarYear2),MONTH(_xlfn.SINGLE(FebSun1)+18)=2),_xlfn.SINGLE(FebSun1)+18,""))</f>
        <v>45700</v>
      </c>
      <c r="T50" s="6">
        <f>IF(DAY(_xlfn.SINGLE(FebSun1))=1,IF(AND(YEAR(_xlfn.SINGLE(FebSun1)+12)=_xlfn.SINGLE(CalendarYear2),MONTH(_xlfn.SINGLE(FebSun1)+12)=2),_xlfn.SINGLE(FebSun1)+12,""),IF(AND(YEAR(_xlfn.SINGLE(FebSun1)+19)=_xlfn.SINGLE(CalendarYear2),MONTH(_xlfn.SINGLE(FebSun1)+19)=2),_xlfn.SINGLE(FebSun1)+19,""))</f>
        <v>45701</v>
      </c>
      <c r="U50" s="6">
        <f>IF(DAY(_xlfn.SINGLE(FebSun1))=1,IF(AND(YEAR(_xlfn.SINGLE(FebSun1)+13)=_xlfn.SINGLE(CalendarYear2),MONTH(_xlfn.SINGLE(FebSun1)+13)=2),_xlfn.SINGLE(FebSun1)+13,""),IF(AND(YEAR(_xlfn.SINGLE(FebSun1)+20)=_xlfn.SINGLE(CalendarYear2),MONTH(_xlfn.SINGLE(FebSun1)+20)=2),_xlfn.SINGLE(FebSun1)+20,""))</f>
        <v>45702</v>
      </c>
      <c r="V50" s="6">
        <f>IF(DAY(_xlfn.SINGLE(FebSun1))=1,IF(AND(YEAR(_xlfn.SINGLE(FebSun1)+14)=_xlfn.SINGLE(CalendarYear2),MONTH(_xlfn.SINGLE(FebSun1)+14)=2),_xlfn.SINGLE(FebSun1)+14,""),IF(AND(YEAR(_xlfn.SINGLE(FebSun1)+21)=_xlfn.SINGLE(CalendarYear2),MONTH(_xlfn.SINGLE(FebSun1)+21)=2),_xlfn.SINGLE(FebSun1)+21,""))</f>
        <v>45703</v>
      </c>
      <c r="W50" s="6">
        <f>IF(DAY(_xlfn.SINGLE(FebSun1))=1,IF(AND(YEAR(_xlfn.SINGLE(FebSun1)+15)=_xlfn.SINGLE(CalendarYear2),MONTH(_xlfn.SINGLE(FebSun1)+15)=2),_xlfn.SINGLE(FebSun1)+15,""),IF(AND(YEAR(_xlfn.SINGLE(FebSun1)+22)=_xlfn.SINGLE(CalendarYear2),MONTH(_xlfn.SINGLE(FebSun1)+22)=2),_xlfn.SINGLE(FebSun1)+22,""))</f>
        <v>45704</v>
      </c>
      <c r="X50" s="6">
        <f>IF(DAY(_xlfn.SINGLE(FebSun1))=1,IF(AND(YEAR(_xlfn.SINGLE(FebSun1)+16)=_xlfn.SINGLE(CalendarYear2),MONTH(_xlfn.SINGLE(FebSun1)+16)=2),_xlfn.SINGLE(FebSun1)+16,""),IF(AND(YEAR(_xlfn.SINGLE(FebSun1)+23)=_xlfn.SINGLE(CalendarYear2),MONTH(_xlfn.SINGLE(FebSun1)+23)=2),_xlfn.SINGLE(FebSun1)+23,""))</f>
        <v>45705</v>
      </c>
      <c r="Y50" s="6">
        <f>IF(DAY(_xlfn.SINGLE(FebSun1))=1,IF(AND(YEAR(_xlfn.SINGLE(FebSun1)+17)=_xlfn.SINGLE(CalendarYear2),MONTH(_xlfn.SINGLE(FebSun1)+17)=2),_xlfn.SINGLE(FebSun1)+17,""),IF(AND(YEAR(_xlfn.SINGLE(FebSun1)+24)=_xlfn.SINGLE(CalendarYear2),MONTH(_xlfn.SINGLE(FebSun1)+24)=2),_xlfn.SINGLE(FebSun1)+24,""))</f>
        <v>45706</v>
      </c>
      <c r="Z50" s="6">
        <f>IF(DAY(_xlfn.SINGLE(FebSun1))=1,IF(AND(YEAR(_xlfn.SINGLE(FebSun1)+18)=_xlfn.SINGLE(CalendarYear2),MONTH(_xlfn.SINGLE(FebSun1)+18)=2),_xlfn.SINGLE(FebSun1)+18,""),IF(AND(YEAR(_xlfn.SINGLE(FebSun1)+25)=_xlfn.SINGLE(CalendarYear2),MONTH(_xlfn.SINGLE(FebSun1)+25)=2),_xlfn.SINGLE(FebSun1)+25,""))</f>
        <v>45707</v>
      </c>
      <c r="AA50" s="6">
        <f>IF(DAY(_xlfn.SINGLE(FebSun1))=1,IF(AND(YEAR(_xlfn.SINGLE(FebSun1)+19)=_xlfn.SINGLE(CalendarYear2),MONTH(_xlfn.SINGLE(FebSun1)+19)=2),_xlfn.SINGLE(FebSun1)+19,""),IF(AND(YEAR(_xlfn.SINGLE(FebSun1)+26)=_xlfn.SINGLE(CalendarYear2),MONTH(_xlfn.SINGLE(FebSun1)+26)=2),_xlfn.SINGLE(FebSun1)+26,""))</f>
        <v>45708</v>
      </c>
      <c r="AB50" s="6">
        <f>IF(DAY(_xlfn.SINGLE(FebSun1))=1,IF(AND(YEAR(_xlfn.SINGLE(FebSun1)+20)=_xlfn.SINGLE(CalendarYear2),MONTH(_xlfn.SINGLE(FebSun1)+20)=2),_xlfn.SINGLE(FebSun1)+20,""),IF(AND(YEAR(_xlfn.SINGLE(FebSun1)+27)=_xlfn.SINGLE(CalendarYear2),MONTH(_xlfn.SINGLE(FebSun1)+27)=2),_xlfn.SINGLE(FebSun1)+27,""))</f>
        <v>45709</v>
      </c>
      <c r="AC50" s="6">
        <f>IF(DAY(_xlfn.SINGLE(FebSun1))=1,IF(AND(YEAR(_xlfn.SINGLE(FebSun1)+21)=_xlfn.SINGLE(CalendarYear2),MONTH(_xlfn.SINGLE(FebSun1)+21)=2),_xlfn.SINGLE(FebSun1)+21,""),IF(AND(YEAR(_xlfn.SINGLE(FebSun1)+28)=_xlfn.SINGLE(CalendarYear2),MONTH(_xlfn.SINGLE(FebSun1)+28)=2),_xlfn.SINGLE(FebSun1)+28,""))</f>
        <v>45710</v>
      </c>
      <c r="AD50" s="6">
        <f>IF(DAY(_xlfn.SINGLE(FebSun1))=1,IF(AND(YEAR(_xlfn.SINGLE(FebSun1)+22)=_xlfn.SINGLE(CalendarYear2),MONTH(_xlfn.SINGLE(FebSun1)+22)=2),_xlfn.SINGLE(FebSun1)+22,""),IF(AND(YEAR(_xlfn.SINGLE(FebSun1)+29)=_xlfn.SINGLE(CalendarYear2),MONTH(_xlfn.SINGLE(FebSun1)+29)=2),_xlfn.SINGLE(FebSun1)+29,""))</f>
        <v>45711</v>
      </c>
      <c r="AE50" s="6">
        <f>IF(DAY(_xlfn.SINGLE(FebSun1))=1,IF(AND(YEAR(_xlfn.SINGLE(FebSun1)+23)=_xlfn.SINGLE(CalendarYear2),MONTH(_xlfn.SINGLE(FebSun1)+23)=2),_xlfn.SINGLE(FebSun1)+23,""),IF(AND(YEAR(_xlfn.SINGLE(FebSun1)+30)=_xlfn.SINGLE(CalendarYear2),MONTH(_xlfn.SINGLE(FebSun1)+30)=2),_xlfn.SINGLE(FebSun1)+30,""))</f>
        <v>45712</v>
      </c>
      <c r="AF50" s="6">
        <f>IF(DAY(_xlfn.SINGLE(FebSun1))=1,IF(AND(YEAR(_xlfn.SINGLE(FebSun1)+24)=_xlfn.SINGLE(CalendarYear2),MONTH(_xlfn.SINGLE(FebSun1)+24)=2),_xlfn.SINGLE(FebSun1)+24,""),IF(AND(YEAR(_xlfn.SINGLE(FebSun1)+31)=_xlfn.SINGLE(CalendarYear2),MONTH(_xlfn.SINGLE(FebSun1)+31)=2),_xlfn.SINGLE(FebSun1)+31,""))</f>
        <v>45713</v>
      </c>
      <c r="AG50" s="6">
        <f>IF(DAY(_xlfn.SINGLE(FebSun1))=1,IF(AND(YEAR(_xlfn.SINGLE(FebSun1)+25)=_xlfn.SINGLE(CalendarYear2),MONTH(_xlfn.SINGLE(FebSun1)+25)=2),_xlfn.SINGLE(FebSun1)+25,""),IF(AND(YEAR(_xlfn.SINGLE(FebSun1)+32)=_xlfn.SINGLE(CalendarYear2),MONTH(_xlfn.SINGLE(FebSun1)+32)=2),_xlfn.SINGLE(FebSun1)+32,""))</f>
        <v>45714</v>
      </c>
      <c r="AH50" s="6">
        <f>IF(DAY(_xlfn.SINGLE(FebSun1))=1,IF(AND(YEAR(_xlfn.SINGLE(FebSun1)+26)=_xlfn.SINGLE(CalendarYear2),MONTH(_xlfn.SINGLE(FebSun1)+26)=2),_xlfn.SINGLE(FebSun1)+26,""),IF(AND(YEAR(_xlfn.SINGLE(FebSun1)+33)=_xlfn.SINGLE(CalendarYear2),MONTH(_xlfn.SINGLE(FebSun1)+33)=2),_xlfn.SINGLE(FebSun1)+33,""))</f>
        <v>45715</v>
      </c>
      <c r="AI50" s="6">
        <v>28</v>
      </c>
      <c r="AJ50" s="6"/>
      <c r="AK50" s="6"/>
      <c r="AL50" s="7" t="str">
        <f>IF(DAY(_xlfn.SINGLE(JunSun1))=1,IF(AND(YEAR(_xlfn.SINGLE(JunSun1)+30)=_xlfn.SINGLE(CalendarYear2),MONTH(_xlfn.SINGLE(JunSun1)+30)=6),_xlfn.SINGLE(JunSun1)+30,""),IF(AND(YEAR(_xlfn.SINGLE(JunSun1)+37)=_xlfn.SINGLE(CalendarYear2),MONTH(_xlfn.SINGLE(JunSun1)+37)=6),_xlfn.SINGLE(JunSun1)+37,""))</f>
        <v/>
      </c>
      <c r="AM50" s="8"/>
    </row>
    <row r="51" spans="1:39" ht="18" x14ac:dyDescent="0.2">
      <c r="A51" s="117"/>
      <c r="B51" s="9" t="s">
        <v>2</v>
      </c>
      <c r="C51" s="9" t="s">
        <v>3</v>
      </c>
      <c r="D51" s="9" t="s">
        <v>4</v>
      </c>
      <c r="E51" s="59" t="s">
        <v>5</v>
      </c>
      <c r="F51" s="54" t="s">
        <v>6</v>
      </c>
      <c r="G51" s="54" t="s">
        <v>7</v>
      </c>
      <c r="H51" s="10" t="s">
        <v>1</v>
      </c>
      <c r="I51" s="10" t="s">
        <v>2</v>
      </c>
      <c r="J51" s="10" t="s">
        <v>3</v>
      </c>
      <c r="K51" s="10" t="s">
        <v>4</v>
      </c>
      <c r="L51" s="10" t="s">
        <v>5</v>
      </c>
      <c r="M51" s="10" t="s">
        <v>6</v>
      </c>
      <c r="N51" s="10" t="s">
        <v>7</v>
      </c>
      <c r="O51" s="10" t="s">
        <v>1</v>
      </c>
      <c r="P51" s="10" t="s">
        <v>2</v>
      </c>
      <c r="Q51" s="10" t="s">
        <v>3</v>
      </c>
      <c r="R51" s="10" t="s">
        <v>4</v>
      </c>
      <c r="S51" s="10" t="s">
        <v>5</v>
      </c>
      <c r="T51" s="10" t="s">
        <v>6</v>
      </c>
      <c r="U51" s="10" t="s">
        <v>7</v>
      </c>
      <c r="V51" s="10" t="s">
        <v>1</v>
      </c>
      <c r="W51" s="10" t="s">
        <v>2</v>
      </c>
      <c r="X51" s="10" t="s">
        <v>3</v>
      </c>
      <c r="Y51" s="10" t="s">
        <v>4</v>
      </c>
      <c r="Z51" s="10" t="s">
        <v>5</v>
      </c>
      <c r="AA51" s="10" t="s">
        <v>6</v>
      </c>
      <c r="AB51" s="10" t="s">
        <v>7</v>
      </c>
      <c r="AC51" s="10" t="s">
        <v>1</v>
      </c>
      <c r="AD51" s="10" t="s">
        <v>2</v>
      </c>
      <c r="AE51" s="10" t="s">
        <v>3</v>
      </c>
      <c r="AF51" s="10" t="s">
        <v>4</v>
      </c>
      <c r="AG51" s="10" t="s">
        <v>5</v>
      </c>
      <c r="AH51" s="10" t="s">
        <v>6</v>
      </c>
      <c r="AI51" s="10" t="s">
        <v>7</v>
      </c>
      <c r="AJ51" s="10" t="s">
        <v>1</v>
      </c>
      <c r="AK51" s="10" t="s">
        <v>2</v>
      </c>
      <c r="AL51" s="37" t="s">
        <v>3</v>
      </c>
      <c r="AM51" s="12"/>
    </row>
    <row r="52" spans="1:39" x14ac:dyDescent="0.2">
      <c r="A52" s="13" t="s">
        <v>30</v>
      </c>
      <c r="B52" s="17"/>
      <c r="C52" s="18"/>
      <c r="D52" s="18"/>
      <c r="E52" s="18"/>
      <c r="F52" s="18"/>
      <c r="G52" s="18"/>
      <c r="H52" s="53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18" t="s">
        <v>31</v>
      </c>
      <c r="W52" s="119"/>
      <c r="X52" s="119"/>
      <c r="Y52" s="119"/>
      <c r="Z52" s="119"/>
      <c r="AA52" s="119"/>
      <c r="AB52" s="119"/>
      <c r="AC52" s="119" t="s">
        <v>32</v>
      </c>
      <c r="AD52" s="119"/>
      <c r="AE52" s="119"/>
      <c r="AF52" s="119"/>
      <c r="AG52" s="119"/>
      <c r="AH52" s="119"/>
      <c r="AI52" s="119"/>
      <c r="AJ52" s="18"/>
      <c r="AK52" s="18"/>
      <c r="AL52" s="19"/>
      <c r="AM52" s="20"/>
    </row>
    <row r="53" spans="1:39" x14ac:dyDescent="0.2">
      <c r="A53" s="39" t="s">
        <v>27</v>
      </c>
      <c r="B53" s="17"/>
      <c r="C53" s="18"/>
      <c r="D53" s="18"/>
      <c r="E53" s="18"/>
      <c r="F53" s="18"/>
      <c r="G53" s="18"/>
      <c r="H53" s="75"/>
      <c r="I53" s="7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16"/>
      <c r="AI53" s="16"/>
      <c r="AJ53" s="18"/>
      <c r="AK53" s="18"/>
      <c r="AL53" s="19"/>
      <c r="AM53" s="20"/>
    </row>
    <row r="54" spans="1:39" x14ac:dyDescent="0.2">
      <c r="A54" s="39" t="s">
        <v>34</v>
      </c>
      <c r="B54" s="17"/>
      <c r="C54" s="18"/>
      <c r="D54" s="18"/>
      <c r="E54" s="18"/>
      <c r="F54" s="18"/>
      <c r="G54" s="18"/>
      <c r="H54" s="24"/>
      <c r="I54" s="24"/>
      <c r="J54" s="24"/>
      <c r="K54" s="24"/>
      <c r="L54" s="24"/>
      <c r="M54" s="24"/>
      <c r="N54" s="24"/>
      <c r="O54" s="75"/>
      <c r="P54" s="75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16"/>
      <c r="AI54" s="16"/>
      <c r="AJ54" s="18"/>
      <c r="AK54" s="18"/>
      <c r="AL54" s="19"/>
      <c r="AM54" s="20"/>
    </row>
    <row r="55" spans="1:39" x14ac:dyDescent="0.2">
      <c r="A55" s="36" t="s">
        <v>35</v>
      </c>
      <c r="B55" s="17"/>
      <c r="C55" s="18"/>
      <c r="D55" s="18"/>
      <c r="E55" s="18"/>
      <c r="F55" s="18"/>
      <c r="G55" s="18"/>
      <c r="H55" s="24"/>
      <c r="I55" s="24"/>
      <c r="J55" s="24"/>
      <c r="K55" s="24"/>
      <c r="L55" s="24"/>
      <c r="M55" s="24"/>
      <c r="N55" s="24"/>
      <c r="O55" s="76"/>
      <c r="P55" s="76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16"/>
      <c r="AI55" s="16"/>
      <c r="AJ55" s="18"/>
      <c r="AK55" s="18"/>
      <c r="AL55" s="19"/>
      <c r="AM55" s="20"/>
    </row>
    <row r="56" spans="1:39" x14ac:dyDescent="0.2">
      <c r="A56" s="25"/>
      <c r="B56" s="17"/>
      <c r="C56" s="18"/>
      <c r="D56" s="18"/>
      <c r="E56" s="18"/>
      <c r="F56" s="18"/>
      <c r="G56" s="18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4"/>
      <c r="AI56" s="74"/>
      <c r="AJ56" s="18"/>
      <c r="AK56" s="18"/>
      <c r="AL56" s="19"/>
      <c r="AM56" s="80" t="s">
        <v>29</v>
      </c>
    </row>
    <row r="57" spans="1:39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2"/>
    </row>
    <row r="58" spans="1:39" ht="18" x14ac:dyDescent="0.2">
      <c r="A58" s="116">
        <f>DATE(_xlfn.SINGLE(CalendarYear2),3,1)</f>
        <v>45717</v>
      </c>
      <c r="B58" s="6" t="str">
        <f>IF(DAY(_xlfn.SINGLE(JulSun1))=1,"",IF(AND(YEAR(_xlfn.SINGLE(JulSun1)+1)=_xlfn.SINGLE(CalendarYear2),MONTH(_xlfn.SINGLE(JulSun1)+1)=7),_xlfn.SINGLE(JulSun1)+1,""))</f>
        <v/>
      </c>
      <c r="C58" s="6"/>
      <c r="D58" s="6"/>
      <c r="E58" s="6"/>
      <c r="F58" s="6">
        <v>1</v>
      </c>
      <c r="G58" s="6">
        <v>2</v>
      </c>
      <c r="H58" s="6">
        <v>3</v>
      </c>
      <c r="I58" s="6">
        <v>4</v>
      </c>
      <c r="J58" s="6">
        <v>5</v>
      </c>
      <c r="K58" s="6">
        <v>6</v>
      </c>
      <c r="L58" s="6">
        <v>7</v>
      </c>
      <c r="M58" s="6">
        <v>8</v>
      </c>
      <c r="N58" s="6">
        <v>9</v>
      </c>
      <c r="O58" s="6">
        <v>10</v>
      </c>
      <c r="P58" s="6">
        <v>11</v>
      </c>
      <c r="Q58" s="6">
        <v>12</v>
      </c>
      <c r="R58" s="6">
        <v>13</v>
      </c>
      <c r="S58" s="6">
        <v>14</v>
      </c>
      <c r="T58" s="6">
        <v>15</v>
      </c>
      <c r="U58" s="6">
        <v>16</v>
      </c>
      <c r="V58" s="6">
        <v>17</v>
      </c>
      <c r="W58" s="6">
        <v>18</v>
      </c>
      <c r="X58" s="6">
        <v>19</v>
      </c>
      <c r="Y58" s="6">
        <v>20</v>
      </c>
      <c r="Z58" s="6">
        <v>21</v>
      </c>
      <c r="AA58" s="6">
        <v>22</v>
      </c>
      <c r="AB58" s="6">
        <v>23</v>
      </c>
      <c r="AC58" s="6">
        <v>24</v>
      </c>
      <c r="AD58" s="6">
        <v>25</v>
      </c>
      <c r="AE58" s="6">
        <v>26</v>
      </c>
      <c r="AF58" s="6">
        <v>27</v>
      </c>
      <c r="AG58" s="6">
        <v>28</v>
      </c>
      <c r="AH58" s="6">
        <v>29</v>
      </c>
      <c r="AI58" s="6">
        <v>30</v>
      </c>
      <c r="AJ58" s="6">
        <v>31</v>
      </c>
      <c r="AK58" s="6"/>
      <c r="AL58" s="7"/>
      <c r="AM58" s="8"/>
    </row>
    <row r="59" spans="1:39" ht="18" x14ac:dyDescent="0.2">
      <c r="A59" s="117"/>
      <c r="B59" s="9" t="s">
        <v>2</v>
      </c>
      <c r="C59" s="10" t="s">
        <v>3</v>
      </c>
      <c r="D59" s="10" t="s">
        <v>4</v>
      </c>
      <c r="E59" s="10" t="s">
        <v>5</v>
      </c>
      <c r="F59" s="10" t="s">
        <v>1</v>
      </c>
      <c r="G59" s="10" t="s">
        <v>2</v>
      </c>
      <c r="H59" s="10" t="s">
        <v>3</v>
      </c>
      <c r="I59" s="10" t="s">
        <v>4</v>
      </c>
      <c r="J59" s="10" t="s">
        <v>5</v>
      </c>
      <c r="K59" s="10" t="s">
        <v>6</v>
      </c>
      <c r="L59" s="10" t="s">
        <v>7</v>
      </c>
      <c r="M59" s="10" t="s">
        <v>1</v>
      </c>
      <c r="N59" s="10" t="s">
        <v>2</v>
      </c>
      <c r="O59" s="10" t="s">
        <v>3</v>
      </c>
      <c r="P59" s="10" t="s">
        <v>4</v>
      </c>
      <c r="Q59" s="10" t="s">
        <v>5</v>
      </c>
      <c r="R59" s="10" t="s">
        <v>6</v>
      </c>
      <c r="S59" s="10" t="s">
        <v>7</v>
      </c>
      <c r="T59" s="10" t="s">
        <v>1</v>
      </c>
      <c r="U59" s="10" t="s">
        <v>2</v>
      </c>
      <c r="V59" s="10" t="s">
        <v>3</v>
      </c>
      <c r="W59" s="10" t="s">
        <v>4</v>
      </c>
      <c r="X59" s="10" t="s">
        <v>5</v>
      </c>
      <c r="Y59" s="10" t="s">
        <v>6</v>
      </c>
      <c r="Z59" s="10" t="s">
        <v>7</v>
      </c>
      <c r="AA59" s="10" t="s">
        <v>1</v>
      </c>
      <c r="AB59" s="10" t="s">
        <v>2</v>
      </c>
      <c r="AC59" s="10" t="s">
        <v>3</v>
      </c>
      <c r="AD59" s="10" t="s">
        <v>4</v>
      </c>
      <c r="AE59" s="10" t="s">
        <v>5</v>
      </c>
      <c r="AF59" s="10" t="s">
        <v>6</v>
      </c>
      <c r="AG59" s="10" t="s">
        <v>7</v>
      </c>
      <c r="AH59" s="10" t="s">
        <v>1</v>
      </c>
      <c r="AI59" s="10" t="s">
        <v>2</v>
      </c>
      <c r="AJ59" s="10" t="s">
        <v>3</v>
      </c>
      <c r="AK59" s="54" t="s">
        <v>4</v>
      </c>
      <c r="AL59" s="37" t="s">
        <v>5</v>
      </c>
      <c r="AM59" s="12"/>
    </row>
    <row r="60" spans="1:39" x14ac:dyDescent="0.2">
      <c r="A60" s="13" t="s">
        <v>36</v>
      </c>
      <c r="B60" s="40"/>
      <c r="C60" s="41"/>
      <c r="D60" s="41"/>
      <c r="E60" s="41"/>
      <c r="F60" s="111"/>
      <c r="G60" s="112"/>
      <c r="H60" s="52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56"/>
      <c r="AK60" s="18"/>
      <c r="AL60" s="42"/>
      <c r="AM60" s="20"/>
    </row>
    <row r="61" spans="1:39" ht="17" customHeight="1" x14ac:dyDescent="0.2">
      <c r="A61" s="39" t="s">
        <v>33</v>
      </c>
      <c r="B61" s="17"/>
      <c r="C61" s="18"/>
      <c r="D61" s="18"/>
      <c r="E61" s="18"/>
      <c r="F61" s="52"/>
      <c r="G61" s="52"/>
      <c r="H61" s="53"/>
      <c r="I61" s="16"/>
      <c r="J61" s="16"/>
      <c r="K61" s="16"/>
      <c r="L61" s="16"/>
      <c r="M61" s="77"/>
      <c r="N61" s="77"/>
      <c r="O61" s="16"/>
      <c r="P61" s="16"/>
      <c r="Q61" s="16"/>
      <c r="R61" s="16"/>
      <c r="S61" s="16"/>
      <c r="T61" s="24"/>
      <c r="U61" s="24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24"/>
      <c r="AI61" s="24"/>
      <c r="AJ61" s="55"/>
      <c r="AK61" s="18"/>
      <c r="AL61" s="19"/>
      <c r="AM61" s="20"/>
    </row>
    <row r="62" spans="1:39" x14ac:dyDescent="0.2">
      <c r="A62" s="39" t="s">
        <v>39</v>
      </c>
      <c r="B62" s="17"/>
      <c r="C62" s="18"/>
      <c r="D62" s="18"/>
      <c r="E62" s="18"/>
      <c r="F62" s="52"/>
      <c r="G62" s="52"/>
      <c r="H62" s="52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77"/>
      <c r="AB62" s="77"/>
      <c r="AC62" s="24"/>
      <c r="AD62" s="24"/>
      <c r="AE62" s="24"/>
      <c r="AF62" s="24"/>
      <c r="AG62" s="24"/>
      <c r="AH62" s="24"/>
      <c r="AI62" s="24"/>
      <c r="AJ62" s="56"/>
      <c r="AK62" s="18"/>
      <c r="AL62" s="19"/>
      <c r="AM62" s="25"/>
    </row>
    <row r="63" spans="1:39" ht="17" customHeight="1" x14ac:dyDescent="0.2">
      <c r="A63" s="25"/>
      <c r="B63" s="17"/>
      <c r="C63" s="18"/>
      <c r="D63" s="18"/>
      <c r="E63" s="18"/>
      <c r="F63" s="82"/>
      <c r="G63" s="82"/>
      <c r="H63" s="83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84"/>
      <c r="AK63" s="18"/>
      <c r="AL63" s="19"/>
      <c r="AM63" s="80" t="s">
        <v>29</v>
      </c>
    </row>
    <row r="64" spans="1:39" x14ac:dyDescent="0.2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2"/>
    </row>
    <row r="65" spans="1:39" ht="18" x14ac:dyDescent="0.2">
      <c r="A65" s="116">
        <f>DATE(_xlfn.SINGLE(CalendarYear2),4,1)</f>
        <v>45748</v>
      </c>
      <c r="B65" s="6" t="str">
        <f>IF(DAY(_xlfn.SINGLE(AugSun1))=1,"",IF(AND(YEAR(_xlfn.SINGLE(AugSun1)+1)=_xlfn.SINGLE(CalendarYear2),MONTH(_xlfn.SINGLE(AugSun1)+1)=8),_xlfn.SINGLE(AugSun1)+1,""))</f>
        <v/>
      </c>
      <c r="C65" s="6" t="str">
        <f>IF(DAY(_xlfn.SINGLE(FebSun1))=1,"",IF(AND(YEAR(_xlfn.SINGLE(FebSun1)+5)=_xlfn.SINGLE(CalendarYear2),MONTH(_xlfn.SINGLE(FebSun1)+5)=2),_xlfn.SINGLE(FebSun1)+5,""))</f>
        <v/>
      </c>
      <c r="D65" s="6" t="str">
        <f>IF(DAY(_xlfn.SINGLE(FebSun1))=1,"",IF(AND(YEAR(_xlfn.SINGLE(FebSun1)+6)=_xlfn.SINGLE(CalendarYear2),MONTH(_xlfn.SINGLE(FebSun1)+6)=2),_xlfn.SINGLE(FebSun1)+6,""))</f>
        <v/>
      </c>
      <c r="E65" s="6">
        <f>_xlfn.SINGLE(IF(DAY(_xlfn.SINGLE(FebSun1))=1,IF(AND(YEAR(_xlfn.SINGLE(FebSun1))=_xlfn.SINGLE(CalendarYear2),MONTH(_xlfn.SINGLE(FebSun1))=2),FebSun1,""),IF(AND(YEAR(_xlfn.SINGLE(FebSun1)+7)=_xlfn.SINGLE(CalendarYear2),MONTH(_xlfn.SINGLE(FebSun1)+7)=2),_xlfn.SINGLE(FebSun1)+7,"")))</f>
        <v>45689</v>
      </c>
      <c r="F65" s="6">
        <f>IF(DAY(_xlfn.SINGLE(FebSun1))=1,IF(AND(YEAR(_xlfn.SINGLE(FebSun1)+1)=_xlfn.SINGLE(CalendarYear2),MONTH(_xlfn.SINGLE(FebSun1)+1)=2),_xlfn.SINGLE(FebSun1)+1,""),IF(AND(YEAR(_xlfn.SINGLE(FebSun1)+8)=_xlfn.SINGLE(CalendarYear2),MONTH(_xlfn.SINGLE(FebSun1)+8)=2),_xlfn.SINGLE(FebSun1)+8,""))</f>
        <v>45690</v>
      </c>
      <c r="G65" s="6">
        <f>IF(DAY(_xlfn.SINGLE(FebSun1))=1,IF(AND(YEAR(_xlfn.SINGLE(FebSun1)+2)=_xlfn.SINGLE(CalendarYear2),MONTH(_xlfn.SINGLE(FebSun1)+2)=2),_xlfn.SINGLE(FebSun1)+2,""),IF(AND(YEAR(_xlfn.SINGLE(FebSun1)+9)=_xlfn.SINGLE(CalendarYear2),MONTH(_xlfn.SINGLE(FebSun1)+9)=2),_xlfn.SINGLE(FebSun1)+9,""))</f>
        <v>45691</v>
      </c>
      <c r="H65" s="6">
        <f>IF(DAY(_xlfn.SINGLE(FebSun1))=1,IF(AND(YEAR(_xlfn.SINGLE(FebSun1)+3)=_xlfn.SINGLE(CalendarYear2),MONTH(_xlfn.SINGLE(FebSun1)+3)=2),_xlfn.SINGLE(FebSun1)+3,""),IF(AND(YEAR(_xlfn.SINGLE(FebSun1)+10)=_xlfn.SINGLE(CalendarYear2),MONTH(_xlfn.SINGLE(FebSun1)+10)=2),_xlfn.SINGLE(FebSun1)+10,""))</f>
        <v>45692</v>
      </c>
      <c r="I65" s="6">
        <f>IF(DAY(_xlfn.SINGLE(FebSun1))=1,IF(AND(YEAR(_xlfn.SINGLE(FebSun1)+4)=_xlfn.SINGLE(CalendarYear2),MONTH(_xlfn.SINGLE(FebSun1)+4)=2),_xlfn.SINGLE(FebSun1)+4,""),IF(AND(YEAR(_xlfn.SINGLE(FebSun1)+11)=_xlfn.SINGLE(CalendarYear2),MONTH(_xlfn.SINGLE(FebSun1)+11)=2),_xlfn.SINGLE(FebSun1)+11,""))</f>
        <v>45693</v>
      </c>
      <c r="J65" s="6">
        <f>IF(DAY(_xlfn.SINGLE(FebSun1))=1,IF(AND(YEAR(_xlfn.SINGLE(FebSun1)+5)=_xlfn.SINGLE(CalendarYear2),MONTH(_xlfn.SINGLE(FebSun1)+5)=2),_xlfn.SINGLE(FebSun1)+5,""),IF(AND(YEAR(_xlfn.SINGLE(FebSun1)+12)=_xlfn.SINGLE(CalendarYear2),MONTH(_xlfn.SINGLE(FebSun1)+12)=2),_xlfn.SINGLE(FebSun1)+12,""))</f>
        <v>45694</v>
      </c>
      <c r="K65" s="6">
        <f>IF(DAY(_xlfn.SINGLE(FebSun1))=1,IF(AND(YEAR(_xlfn.SINGLE(FebSun1)+6)=_xlfn.SINGLE(CalendarYear2),MONTH(_xlfn.SINGLE(FebSun1)+6)=2),_xlfn.SINGLE(FebSun1)+6,""),IF(AND(YEAR(_xlfn.SINGLE(FebSun1)+13)=_xlfn.SINGLE(CalendarYear2),MONTH(_xlfn.SINGLE(FebSun1)+13)=2),_xlfn.SINGLE(FebSun1)+13,""))</f>
        <v>45695</v>
      </c>
      <c r="L65" s="6">
        <f>IF(DAY(_xlfn.SINGLE(FebSun1))=1,IF(AND(YEAR(_xlfn.SINGLE(FebSun1)+7)=_xlfn.SINGLE(CalendarYear2),MONTH(_xlfn.SINGLE(FebSun1)+7)=2),_xlfn.SINGLE(FebSun1)+7,""),IF(AND(YEAR(_xlfn.SINGLE(FebSun1)+14)=_xlfn.SINGLE(CalendarYear2),MONTH(_xlfn.SINGLE(FebSun1)+14)=2),_xlfn.SINGLE(FebSun1)+14,""))</f>
        <v>45696</v>
      </c>
      <c r="M65" s="6">
        <f>IF(DAY(_xlfn.SINGLE(FebSun1))=1,IF(AND(YEAR(_xlfn.SINGLE(FebSun1)+8)=_xlfn.SINGLE(CalendarYear2),MONTH(_xlfn.SINGLE(FebSun1)+8)=2),_xlfn.SINGLE(FebSun1)+8,""),IF(AND(YEAR(_xlfn.SINGLE(FebSun1)+15)=_xlfn.SINGLE(CalendarYear2),MONTH(_xlfn.SINGLE(FebSun1)+15)=2),_xlfn.SINGLE(FebSun1)+15,""))</f>
        <v>45697</v>
      </c>
      <c r="N65" s="6">
        <f>IF(DAY(_xlfn.SINGLE(FebSun1))=1,IF(AND(YEAR(_xlfn.SINGLE(FebSun1)+9)=_xlfn.SINGLE(CalendarYear2),MONTH(_xlfn.SINGLE(FebSun1)+9)=2),_xlfn.SINGLE(FebSun1)+9,""),IF(AND(YEAR(_xlfn.SINGLE(FebSun1)+16)=_xlfn.SINGLE(CalendarYear2),MONTH(_xlfn.SINGLE(FebSun1)+16)=2),_xlfn.SINGLE(FebSun1)+16,""))</f>
        <v>45698</v>
      </c>
      <c r="O65" s="6">
        <f>IF(DAY(_xlfn.SINGLE(FebSun1))=1,IF(AND(YEAR(_xlfn.SINGLE(FebSun1)+10)=_xlfn.SINGLE(CalendarYear2),MONTH(_xlfn.SINGLE(FebSun1)+10)=2),_xlfn.SINGLE(FebSun1)+10,""),IF(AND(YEAR(_xlfn.SINGLE(FebSun1)+17)=_xlfn.SINGLE(CalendarYear2),MONTH(_xlfn.SINGLE(FebSun1)+17)=2),_xlfn.SINGLE(FebSun1)+17,""))</f>
        <v>45699</v>
      </c>
      <c r="P65" s="6">
        <f>IF(DAY(_xlfn.SINGLE(FebSun1))=1,IF(AND(YEAR(_xlfn.SINGLE(FebSun1)+11)=_xlfn.SINGLE(CalendarYear2),MONTH(_xlfn.SINGLE(FebSun1)+11)=2),_xlfn.SINGLE(FebSun1)+11,""),IF(AND(YEAR(_xlfn.SINGLE(FebSun1)+18)=_xlfn.SINGLE(CalendarYear2),MONTH(_xlfn.SINGLE(FebSun1)+18)=2),_xlfn.SINGLE(FebSun1)+18,""))</f>
        <v>45700</v>
      </c>
      <c r="Q65" s="6">
        <f>IF(DAY(_xlfn.SINGLE(FebSun1))=1,IF(AND(YEAR(_xlfn.SINGLE(FebSun1)+12)=_xlfn.SINGLE(CalendarYear2),MONTH(_xlfn.SINGLE(FebSun1)+12)=2),_xlfn.SINGLE(FebSun1)+12,""),IF(AND(YEAR(_xlfn.SINGLE(FebSun1)+19)=_xlfn.SINGLE(CalendarYear2),MONTH(_xlfn.SINGLE(FebSun1)+19)=2),_xlfn.SINGLE(FebSun1)+19,""))</f>
        <v>45701</v>
      </c>
      <c r="R65" s="6">
        <f>IF(DAY(_xlfn.SINGLE(FebSun1))=1,IF(AND(YEAR(_xlfn.SINGLE(FebSun1)+13)=_xlfn.SINGLE(CalendarYear2),MONTH(_xlfn.SINGLE(FebSun1)+13)=2),_xlfn.SINGLE(FebSun1)+13,""),IF(AND(YEAR(_xlfn.SINGLE(FebSun1)+20)=_xlfn.SINGLE(CalendarYear2),MONTH(_xlfn.SINGLE(FebSun1)+20)=2),_xlfn.SINGLE(FebSun1)+20,""))</f>
        <v>45702</v>
      </c>
      <c r="S65" s="6">
        <f>IF(DAY(_xlfn.SINGLE(FebSun1))=1,IF(AND(YEAR(_xlfn.SINGLE(FebSun1)+14)=_xlfn.SINGLE(CalendarYear2),MONTH(_xlfn.SINGLE(FebSun1)+14)=2),_xlfn.SINGLE(FebSun1)+14,""),IF(AND(YEAR(_xlfn.SINGLE(FebSun1)+21)=_xlfn.SINGLE(CalendarYear2),MONTH(_xlfn.SINGLE(FebSun1)+21)=2),_xlfn.SINGLE(FebSun1)+21,""))</f>
        <v>45703</v>
      </c>
      <c r="T65" s="6">
        <f>IF(DAY(_xlfn.SINGLE(FebSun1))=1,IF(AND(YEAR(_xlfn.SINGLE(FebSun1)+15)=_xlfn.SINGLE(CalendarYear2),MONTH(_xlfn.SINGLE(FebSun1)+15)=2),_xlfn.SINGLE(FebSun1)+15,""),IF(AND(YEAR(_xlfn.SINGLE(FebSun1)+22)=_xlfn.SINGLE(CalendarYear2),MONTH(_xlfn.SINGLE(FebSun1)+22)=2),_xlfn.SINGLE(FebSun1)+22,""))</f>
        <v>45704</v>
      </c>
      <c r="U65" s="6">
        <f>IF(DAY(_xlfn.SINGLE(FebSun1))=1,IF(AND(YEAR(_xlfn.SINGLE(FebSun1)+16)=_xlfn.SINGLE(CalendarYear2),MONTH(_xlfn.SINGLE(FebSun1)+16)=2),_xlfn.SINGLE(FebSun1)+16,""),IF(AND(YEAR(_xlfn.SINGLE(FebSun1)+23)=_xlfn.SINGLE(CalendarYear2),MONTH(_xlfn.SINGLE(FebSun1)+23)=2),_xlfn.SINGLE(FebSun1)+23,""))</f>
        <v>45705</v>
      </c>
      <c r="V65" s="6">
        <f>IF(DAY(_xlfn.SINGLE(FebSun1))=1,IF(AND(YEAR(_xlfn.SINGLE(FebSun1)+17)=_xlfn.SINGLE(CalendarYear2),MONTH(_xlfn.SINGLE(FebSun1)+17)=2),_xlfn.SINGLE(FebSun1)+17,""),IF(AND(YEAR(_xlfn.SINGLE(FebSun1)+24)=_xlfn.SINGLE(CalendarYear2),MONTH(_xlfn.SINGLE(FebSun1)+24)=2),_xlfn.SINGLE(FebSun1)+24,""))</f>
        <v>45706</v>
      </c>
      <c r="W65" s="6">
        <f>IF(DAY(_xlfn.SINGLE(FebSun1))=1,IF(AND(YEAR(_xlfn.SINGLE(FebSun1)+18)=_xlfn.SINGLE(CalendarYear2),MONTH(_xlfn.SINGLE(FebSun1)+18)=2),_xlfn.SINGLE(FebSun1)+18,""),IF(AND(YEAR(_xlfn.SINGLE(FebSun1)+25)=_xlfn.SINGLE(CalendarYear2),MONTH(_xlfn.SINGLE(FebSun1)+25)=2),_xlfn.SINGLE(FebSun1)+25,""))</f>
        <v>45707</v>
      </c>
      <c r="X65" s="6">
        <f>IF(DAY(_xlfn.SINGLE(FebSun1))=1,IF(AND(YEAR(_xlfn.SINGLE(FebSun1)+19)=_xlfn.SINGLE(CalendarYear2),MONTH(_xlfn.SINGLE(FebSun1)+19)=2),_xlfn.SINGLE(FebSun1)+19,""),IF(AND(YEAR(_xlfn.SINGLE(FebSun1)+26)=_xlfn.SINGLE(CalendarYear2),MONTH(_xlfn.SINGLE(FebSun1)+26)=2),_xlfn.SINGLE(FebSun1)+26,""))</f>
        <v>45708</v>
      </c>
      <c r="Y65" s="6">
        <f>IF(DAY(_xlfn.SINGLE(FebSun1))=1,IF(AND(YEAR(_xlfn.SINGLE(FebSun1)+20)=_xlfn.SINGLE(CalendarYear2),MONTH(_xlfn.SINGLE(FebSun1)+20)=2),_xlfn.SINGLE(FebSun1)+20,""),IF(AND(YEAR(_xlfn.SINGLE(FebSun1)+27)=_xlfn.SINGLE(CalendarYear2),MONTH(_xlfn.SINGLE(FebSun1)+27)=2),_xlfn.SINGLE(FebSun1)+27,""))</f>
        <v>45709</v>
      </c>
      <c r="Z65" s="6">
        <f>IF(DAY(_xlfn.SINGLE(FebSun1))=1,IF(AND(YEAR(_xlfn.SINGLE(FebSun1)+21)=_xlfn.SINGLE(CalendarYear2),MONTH(_xlfn.SINGLE(FebSun1)+21)=2),_xlfn.SINGLE(FebSun1)+21,""),IF(AND(YEAR(_xlfn.SINGLE(FebSun1)+28)=_xlfn.SINGLE(CalendarYear2),MONTH(_xlfn.SINGLE(FebSun1)+28)=2),_xlfn.SINGLE(FebSun1)+28,""))</f>
        <v>45710</v>
      </c>
      <c r="AA65" s="6">
        <f>IF(DAY(_xlfn.SINGLE(FebSun1))=1,IF(AND(YEAR(_xlfn.SINGLE(FebSun1)+22)=_xlfn.SINGLE(CalendarYear2),MONTH(_xlfn.SINGLE(FebSun1)+22)=2),_xlfn.SINGLE(FebSun1)+22,""),IF(AND(YEAR(_xlfn.SINGLE(FebSun1)+29)=_xlfn.SINGLE(CalendarYear2),MONTH(_xlfn.SINGLE(FebSun1)+29)=2),_xlfn.SINGLE(FebSun1)+29,""))</f>
        <v>45711</v>
      </c>
      <c r="AB65" s="6">
        <f>IF(DAY(_xlfn.SINGLE(FebSun1))=1,IF(AND(YEAR(_xlfn.SINGLE(FebSun1)+23)=_xlfn.SINGLE(CalendarYear2),MONTH(_xlfn.SINGLE(FebSun1)+23)=2),_xlfn.SINGLE(FebSun1)+23,""),IF(AND(YEAR(_xlfn.SINGLE(FebSun1)+30)=_xlfn.SINGLE(CalendarYear2),MONTH(_xlfn.SINGLE(FebSun1)+30)=2),_xlfn.SINGLE(FebSun1)+30,""))</f>
        <v>45712</v>
      </c>
      <c r="AC65" s="6">
        <f>IF(DAY(_xlfn.SINGLE(FebSun1))=1,IF(AND(YEAR(_xlfn.SINGLE(FebSun1)+24)=_xlfn.SINGLE(CalendarYear2),MONTH(_xlfn.SINGLE(FebSun1)+24)=2),_xlfn.SINGLE(FebSun1)+24,""),IF(AND(YEAR(_xlfn.SINGLE(FebSun1)+31)=_xlfn.SINGLE(CalendarYear2),MONTH(_xlfn.SINGLE(FebSun1)+31)=2),_xlfn.SINGLE(FebSun1)+31,""))</f>
        <v>45713</v>
      </c>
      <c r="AD65" s="6">
        <f>IF(DAY(_xlfn.SINGLE(FebSun1))=1,IF(AND(YEAR(_xlfn.SINGLE(FebSun1)+25)=_xlfn.SINGLE(CalendarYear2),MONTH(_xlfn.SINGLE(FebSun1)+25)=2),_xlfn.SINGLE(FebSun1)+25,""),IF(AND(YEAR(_xlfn.SINGLE(FebSun1)+32)=_xlfn.SINGLE(CalendarYear2),MONTH(_xlfn.SINGLE(FebSun1)+32)=2),_xlfn.SINGLE(FebSun1)+32,""))</f>
        <v>45714</v>
      </c>
      <c r="AE65" s="6">
        <f>IF(DAY(_xlfn.SINGLE(FebSun1))=1,IF(AND(YEAR(_xlfn.SINGLE(FebSun1)+26)=_xlfn.SINGLE(CalendarYear2),MONTH(_xlfn.SINGLE(FebSun1)+26)=2),_xlfn.SINGLE(FebSun1)+26,""),IF(AND(YEAR(_xlfn.SINGLE(FebSun1)+33)=_xlfn.SINGLE(CalendarYear2),MONTH(_xlfn.SINGLE(FebSun1)+33)=2),_xlfn.SINGLE(FebSun1)+33,""))</f>
        <v>45715</v>
      </c>
      <c r="AF65" s="6">
        <v>28</v>
      </c>
      <c r="AG65" s="6">
        <v>29</v>
      </c>
      <c r="AH65" s="6">
        <v>30</v>
      </c>
      <c r="AI65" s="6"/>
      <c r="AJ65" s="6"/>
      <c r="AK65" s="6"/>
      <c r="AL65" s="7" t="str">
        <f>IF(DAY(_xlfn.SINGLE(AugSun1))=1,IF(AND(YEAR(_xlfn.SINGLE(AugSun1)+30)=_xlfn.SINGLE(CalendarYear2),MONTH(_xlfn.SINGLE(AugSun1)+30)=8),_xlfn.SINGLE(AugSun1)+30,""),IF(AND(YEAR(_xlfn.SINGLE(AugSun1)+37)=_xlfn.SINGLE(CalendarYear2),MONTH(_xlfn.SINGLE(AugSun1)+37)=8),_xlfn.SINGLE(AugSun1)+37,""))</f>
        <v/>
      </c>
      <c r="AM65" s="8"/>
    </row>
    <row r="66" spans="1:39" ht="18" x14ac:dyDescent="0.2">
      <c r="A66" s="117"/>
      <c r="B66" s="59" t="s">
        <v>1</v>
      </c>
      <c r="C66" s="54" t="s">
        <v>2</v>
      </c>
      <c r="D66" s="54" t="s">
        <v>3</v>
      </c>
      <c r="E66" s="10" t="s">
        <v>4</v>
      </c>
      <c r="F66" s="10" t="s">
        <v>5</v>
      </c>
      <c r="G66" s="10" t="s">
        <v>6</v>
      </c>
      <c r="H66" s="10" t="s">
        <v>7</v>
      </c>
      <c r="I66" s="10" t="s">
        <v>1</v>
      </c>
      <c r="J66" s="10" t="s">
        <v>2</v>
      </c>
      <c r="K66" s="10" t="s">
        <v>3</v>
      </c>
      <c r="L66" s="10" t="s">
        <v>4</v>
      </c>
      <c r="M66" s="10" t="s">
        <v>5</v>
      </c>
      <c r="N66" s="10" t="s">
        <v>6</v>
      </c>
      <c r="O66" s="10" t="s">
        <v>7</v>
      </c>
      <c r="P66" s="10" t="s">
        <v>1</v>
      </c>
      <c r="Q66" s="10" t="s">
        <v>2</v>
      </c>
      <c r="R66" s="10" t="s">
        <v>3</v>
      </c>
      <c r="S66" s="10" t="s">
        <v>4</v>
      </c>
      <c r="T66" s="10" t="s">
        <v>5</v>
      </c>
      <c r="U66" s="10" t="s">
        <v>6</v>
      </c>
      <c r="V66" s="10" t="s">
        <v>7</v>
      </c>
      <c r="W66" s="10" t="s">
        <v>1</v>
      </c>
      <c r="X66" s="10" t="s">
        <v>2</v>
      </c>
      <c r="Y66" s="10" t="s">
        <v>3</v>
      </c>
      <c r="Z66" s="10" t="s">
        <v>4</v>
      </c>
      <c r="AA66" s="10" t="s">
        <v>5</v>
      </c>
      <c r="AB66" s="10" t="s">
        <v>6</v>
      </c>
      <c r="AC66" s="10" t="s">
        <v>7</v>
      </c>
      <c r="AD66" s="10" t="s">
        <v>1</v>
      </c>
      <c r="AE66" s="10" t="s">
        <v>2</v>
      </c>
      <c r="AF66" s="10" t="s">
        <v>3</v>
      </c>
      <c r="AG66" s="10" t="s">
        <v>4</v>
      </c>
      <c r="AH66" s="10" t="s">
        <v>5</v>
      </c>
      <c r="AI66" s="10" t="s">
        <v>6</v>
      </c>
      <c r="AJ66" s="10" t="s">
        <v>7</v>
      </c>
      <c r="AK66" s="10" t="s">
        <v>1</v>
      </c>
      <c r="AL66" s="37" t="s">
        <v>2</v>
      </c>
      <c r="AM66" s="12"/>
    </row>
    <row r="67" spans="1:39" x14ac:dyDescent="0.2">
      <c r="A67" s="13" t="s">
        <v>41</v>
      </c>
      <c r="B67" s="18"/>
      <c r="C67" s="18"/>
      <c r="D67" s="18"/>
      <c r="E67" s="53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71"/>
      <c r="X67" s="70"/>
      <c r="Y67" s="70"/>
      <c r="Z67" s="71"/>
      <c r="AA67" s="71"/>
      <c r="AB67" s="71"/>
      <c r="AC67" s="71"/>
      <c r="AD67" s="15"/>
      <c r="AE67" s="70"/>
      <c r="AF67" s="120"/>
      <c r="AG67" s="121"/>
      <c r="AH67" s="122"/>
      <c r="AI67" s="18"/>
      <c r="AJ67" s="18"/>
      <c r="AK67" s="18"/>
      <c r="AL67" s="19"/>
      <c r="AM67" s="20"/>
    </row>
    <row r="68" spans="1:39" x14ac:dyDescent="0.2">
      <c r="A68" s="39" t="s">
        <v>37</v>
      </c>
      <c r="B68" s="18"/>
      <c r="C68" s="18"/>
      <c r="D68" s="18"/>
      <c r="E68" s="53"/>
      <c r="F68" s="16"/>
      <c r="G68" s="16"/>
      <c r="H68" s="16"/>
      <c r="I68" s="75"/>
      <c r="J68" s="75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8"/>
      <c r="AJ68" s="18"/>
      <c r="AK68" s="18"/>
      <c r="AL68" s="19"/>
      <c r="AM68" s="20"/>
    </row>
    <row r="69" spans="1:39" x14ac:dyDescent="0.2">
      <c r="A69" s="60" t="s">
        <v>40</v>
      </c>
      <c r="B69" s="18"/>
      <c r="C69" s="18"/>
      <c r="D69" s="18"/>
      <c r="E69" s="53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78"/>
      <c r="Q69" s="78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18"/>
      <c r="AJ69" s="18"/>
      <c r="AK69" s="18"/>
      <c r="AL69" s="19"/>
      <c r="AM69" s="25"/>
    </row>
    <row r="70" spans="1:39" x14ac:dyDescent="0.2">
      <c r="A70" s="25"/>
      <c r="B70" s="18"/>
      <c r="C70" s="18"/>
      <c r="D70" s="18"/>
      <c r="E70" s="83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18"/>
      <c r="AJ70" s="18"/>
      <c r="AK70" s="18"/>
      <c r="AL70" s="19"/>
      <c r="AM70" s="80" t="s">
        <v>29</v>
      </c>
    </row>
    <row r="71" spans="1:39" x14ac:dyDescent="0.2">
      <c r="A71" s="31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2"/>
    </row>
    <row r="72" spans="1:39" ht="18" x14ac:dyDescent="0.2">
      <c r="A72" s="116">
        <f>DATE(_xlfn.SINGLE(CalendarYear2),5,1)</f>
        <v>45778</v>
      </c>
      <c r="B72" s="6"/>
      <c r="C72" s="6"/>
      <c r="D72" s="6"/>
      <c r="E72" s="6">
        <v>1</v>
      </c>
      <c r="F72" s="6">
        <v>2</v>
      </c>
      <c r="G72" s="6">
        <v>3</v>
      </c>
      <c r="H72" s="6">
        <v>4</v>
      </c>
      <c r="I72" s="6">
        <v>5</v>
      </c>
      <c r="J72" s="6">
        <v>6</v>
      </c>
      <c r="K72" s="6">
        <v>7</v>
      </c>
      <c r="L72" s="6">
        <v>8</v>
      </c>
      <c r="M72" s="6">
        <v>9</v>
      </c>
      <c r="N72" s="6">
        <v>10</v>
      </c>
      <c r="O72" s="6">
        <v>11</v>
      </c>
      <c r="P72" s="6">
        <v>12</v>
      </c>
      <c r="Q72" s="6">
        <v>13</v>
      </c>
      <c r="R72" s="6">
        <v>14</v>
      </c>
      <c r="S72" s="6">
        <v>15</v>
      </c>
      <c r="T72" s="6">
        <v>16</v>
      </c>
      <c r="U72" s="6">
        <v>17</v>
      </c>
      <c r="V72" s="6">
        <v>18</v>
      </c>
      <c r="W72" s="6">
        <v>19</v>
      </c>
      <c r="X72" s="6">
        <v>20</v>
      </c>
      <c r="Y72" s="6">
        <v>21</v>
      </c>
      <c r="Z72" s="6">
        <v>22</v>
      </c>
      <c r="AA72" s="6">
        <v>23</v>
      </c>
      <c r="AB72" s="6">
        <v>24</v>
      </c>
      <c r="AC72" s="6">
        <v>25</v>
      </c>
      <c r="AD72" s="6">
        <v>26</v>
      </c>
      <c r="AE72" s="6">
        <v>27</v>
      </c>
      <c r="AF72" s="6">
        <v>28</v>
      </c>
      <c r="AG72" s="6">
        <v>29</v>
      </c>
      <c r="AH72" s="6">
        <v>30</v>
      </c>
      <c r="AI72" s="6">
        <v>31</v>
      </c>
      <c r="AJ72" s="6" t="str">
        <f>IF(DAY(_xlfn.SINGLE(SepSun1))=1,IF(AND(YEAR(_xlfn.SINGLE(SepSun1)+28)=_xlfn.SINGLE(CalendarYear2),MONTH(_xlfn.SINGLE(SepSun1)+28)=9),_xlfn.SINGLE(SepSun1)+28,""),IF(AND(YEAR(_xlfn.SINGLE(SepSun1)+35)=_xlfn.SINGLE(CalendarYear2),MONTH(_xlfn.SINGLE(SepSun1)+35)=9),_xlfn.SINGLE(SepSun1)+35,""))</f>
        <v/>
      </c>
      <c r="AK72" s="6" t="str">
        <f>IF(DAY(_xlfn.SINGLE(SepSun1))=1,IF(AND(YEAR(_xlfn.SINGLE(SepSun1)+29)=_xlfn.SINGLE(CalendarYear2),MONTH(_xlfn.SINGLE(SepSun1)+29)=9),_xlfn.SINGLE(SepSun1)+29,""),IF(AND(YEAR(_xlfn.SINGLE(SepSun1)+36)=_xlfn.SINGLE(CalendarYear2),MONTH(_xlfn.SINGLE(SepSun1)+36)=9),_xlfn.SINGLE(SepSun1)+36,""))</f>
        <v/>
      </c>
      <c r="AL72" s="7" t="str">
        <f>IF(DAY(_xlfn.SINGLE(SepSun1))=1,IF(AND(YEAR(_xlfn.SINGLE(SepSun1)+30)=_xlfn.SINGLE(CalendarYear2),MONTH(_xlfn.SINGLE(SepSun1)+30)=9),_xlfn.SINGLE(SepSun1)+30,""),IF(AND(YEAR(_xlfn.SINGLE(SepSun1)+37)=_xlfn.SINGLE(CalendarYear2),MONTH(_xlfn.SINGLE(SepSun1)+37)=9),_xlfn.SINGLE(SepSun1)+37,""))</f>
        <v/>
      </c>
      <c r="AM72" s="8"/>
    </row>
    <row r="73" spans="1:39" ht="18" x14ac:dyDescent="0.2">
      <c r="A73" s="117"/>
      <c r="B73" s="10" t="s">
        <v>2</v>
      </c>
      <c r="C73" s="10" t="s">
        <v>3</v>
      </c>
      <c r="D73" s="10" t="s">
        <v>4</v>
      </c>
      <c r="E73" s="10" t="s">
        <v>6</v>
      </c>
      <c r="F73" s="10" t="s">
        <v>7</v>
      </c>
      <c r="G73" s="10" t="s">
        <v>1</v>
      </c>
      <c r="H73" s="10" t="s">
        <v>2</v>
      </c>
      <c r="I73" s="10" t="s">
        <v>3</v>
      </c>
      <c r="J73" s="10" t="s">
        <v>4</v>
      </c>
      <c r="K73" s="10" t="s">
        <v>5</v>
      </c>
      <c r="L73" s="10" t="s">
        <v>6</v>
      </c>
      <c r="M73" s="10" t="s">
        <v>7</v>
      </c>
      <c r="N73" s="10" t="s">
        <v>1</v>
      </c>
      <c r="O73" s="10" t="s">
        <v>2</v>
      </c>
      <c r="P73" s="10" t="s">
        <v>3</v>
      </c>
      <c r="Q73" s="10" t="s">
        <v>4</v>
      </c>
      <c r="R73" s="10" t="s">
        <v>5</v>
      </c>
      <c r="S73" s="10" t="s">
        <v>6</v>
      </c>
      <c r="T73" s="10" t="s">
        <v>7</v>
      </c>
      <c r="U73" s="10" t="s">
        <v>1</v>
      </c>
      <c r="V73" s="10" t="s">
        <v>2</v>
      </c>
      <c r="W73" s="10" t="s">
        <v>3</v>
      </c>
      <c r="X73" s="10" t="s">
        <v>4</v>
      </c>
      <c r="Y73" s="10" t="s">
        <v>5</v>
      </c>
      <c r="Z73" s="10" t="s">
        <v>6</v>
      </c>
      <c r="AA73" s="10" t="s">
        <v>7</v>
      </c>
      <c r="AB73" s="10" t="s">
        <v>1</v>
      </c>
      <c r="AC73" s="10" t="s">
        <v>2</v>
      </c>
      <c r="AD73" s="10" t="s">
        <v>3</v>
      </c>
      <c r="AE73" s="10" t="s">
        <v>4</v>
      </c>
      <c r="AF73" s="10" t="s">
        <v>5</v>
      </c>
      <c r="AG73" s="10" t="s">
        <v>6</v>
      </c>
      <c r="AH73" s="10" t="s">
        <v>7</v>
      </c>
      <c r="AI73" s="10" t="s">
        <v>1</v>
      </c>
      <c r="AJ73" s="10" t="s">
        <v>2</v>
      </c>
      <c r="AK73" s="10" t="s">
        <v>3</v>
      </c>
      <c r="AL73" s="37" t="s">
        <v>4</v>
      </c>
      <c r="AM73" s="12"/>
    </row>
    <row r="74" spans="1:39" x14ac:dyDescent="0.2">
      <c r="A74" s="13" t="s">
        <v>42</v>
      </c>
      <c r="B74" s="17"/>
      <c r="C74" s="18"/>
      <c r="D74" s="19"/>
      <c r="E74" s="123"/>
      <c r="F74" s="124"/>
      <c r="G74" s="124"/>
      <c r="H74" s="125"/>
      <c r="I74" s="70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70"/>
      <c r="AH74" s="16"/>
      <c r="AI74" s="16"/>
      <c r="AJ74" s="17"/>
      <c r="AK74" s="18"/>
      <c r="AL74" s="19"/>
      <c r="AM74" s="20"/>
    </row>
    <row r="75" spans="1:39" x14ac:dyDescent="0.2">
      <c r="A75" s="90" t="s">
        <v>57</v>
      </c>
      <c r="B75" s="17"/>
      <c r="C75" s="18"/>
      <c r="D75" s="19"/>
      <c r="E75" s="79"/>
      <c r="F75" s="79"/>
      <c r="G75" s="79"/>
      <c r="H75" s="79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17"/>
      <c r="AK75" s="18"/>
      <c r="AL75" s="19"/>
      <c r="AM75" s="25"/>
    </row>
    <row r="76" spans="1:39" x14ac:dyDescent="0.2">
      <c r="A76" s="43" t="s">
        <v>52</v>
      </c>
      <c r="B76" s="17"/>
      <c r="C76" s="18"/>
      <c r="D76" s="19"/>
      <c r="E76" s="24"/>
      <c r="F76" s="24"/>
      <c r="G76" s="24"/>
      <c r="H76" s="24"/>
      <c r="I76" s="24"/>
      <c r="J76" s="24"/>
      <c r="K76" s="24"/>
      <c r="L76" s="24"/>
      <c r="M76" s="24"/>
      <c r="N76" s="78"/>
      <c r="O76" s="78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17"/>
      <c r="AK76" s="18"/>
      <c r="AL76" s="19"/>
      <c r="AM76" s="25"/>
    </row>
    <row r="77" spans="1:39" x14ac:dyDescent="0.2">
      <c r="A77" s="26" t="s">
        <v>43</v>
      </c>
      <c r="B77" s="17"/>
      <c r="C77" s="18"/>
      <c r="D77" s="19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7"/>
      <c r="V77" s="27"/>
      <c r="W77" s="24"/>
      <c r="X77" s="24"/>
      <c r="Y77" s="24"/>
      <c r="Z77" s="24"/>
      <c r="AA77" s="24"/>
      <c r="AB77" s="27"/>
      <c r="AC77" s="27"/>
      <c r="AD77" s="24"/>
      <c r="AE77" s="24"/>
      <c r="AF77" s="24"/>
      <c r="AG77" s="24"/>
      <c r="AH77" s="24"/>
      <c r="AI77" s="24"/>
      <c r="AJ77" s="17"/>
      <c r="AK77" s="18"/>
      <c r="AL77" s="19"/>
      <c r="AM77" s="25"/>
    </row>
    <row r="78" spans="1:39" x14ac:dyDescent="0.2">
      <c r="A78" s="25"/>
      <c r="B78" s="17"/>
      <c r="C78" s="18"/>
      <c r="D78" s="19"/>
      <c r="E78" s="79"/>
      <c r="F78" s="79"/>
      <c r="G78" s="79"/>
      <c r="H78" s="79"/>
      <c r="I78" s="79"/>
      <c r="J78" s="79"/>
      <c r="K78" s="79"/>
      <c r="L78" s="79"/>
      <c r="M78" s="79"/>
      <c r="N78" s="74"/>
      <c r="O78" s="74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17"/>
      <c r="AK78" s="18"/>
      <c r="AL78" s="19"/>
      <c r="AM78" s="80" t="s">
        <v>29</v>
      </c>
    </row>
    <row r="79" spans="1:39" x14ac:dyDescent="0.2">
      <c r="A79" s="31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2"/>
    </row>
    <row r="80" spans="1:39" ht="18" x14ac:dyDescent="0.2">
      <c r="A80" s="116">
        <f>DATE(_xlfn.SINGLE(CalendarYear2),6,1)</f>
        <v>45809</v>
      </c>
      <c r="B80" s="6"/>
      <c r="C80" s="6"/>
      <c r="D80" s="6"/>
      <c r="E80" s="6"/>
      <c r="F80" s="6">
        <v>1</v>
      </c>
      <c r="G80" s="6">
        <v>2</v>
      </c>
      <c r="H80" s="6">
        <v>3</v>
      </c>
      <c r="I80" s="6">
        <v>4</v>
      </c>
      <c r="J80" s="6">
        <v>5</v>
      </c>
      <c r="K80" s="6">
        <v>6</v>
      </c>
      <c r="L80" s="6">
        <v>7</v>
      </c>
      <c r="M80" s="6">
        <v>8</v>
      </c>
      <c r="N80" s="6">
        <v>9</v>
      </c>
      <c r="O80" s="6">
        <v>10</v>
      </c>
      <c r="P80" s="6">
        <v>11</v>
      </c>
      <c r="Q80" s="6">
        <v>12</v>
      </c>
      <c r="R80" s="6">
        <v>13</v>
      </c>
      <c r="S80" s="6">
        <v>14</v>
      </c>
      <c r="T80" s="6">
        <v>15</v>
      </c>
      <c r="U80" s="6">
        <v>16</v>
      </c>
      <c r="V80" s="6">
        <v>17</v>
      </c>
      <c r="W80" s="6">
        <v>18</v>
      </c>
      <c r="X80" s="6">
        <v>19</v>
      </c>
      <c r="Y80" s="6">
        <v>20</v>
      </c>
      <c r="Z80" s="6">
        <v>21</v>
      </c>
      <c r="AA80" s="6">
        <v>22</v>
      </c>
      <c r="AB80" s="6">
        <v>23</v>
      </c>
      <c r="AC80" s="6">
        <v>24</v>
      </c>
      <c r="AD80" s="6">
        <v>25</v>
      </c>
      <c r="AE80" s="6">
        <v>26</v>
      </c>
      <c r="AF80" s="6">
        <v>27</v>
      </c>
      <c r="AG80" s="6">
        <v>28</v>
      </c>
      <c r="AH80" s="6">
        <v>29</v>
      </c>
      <c r="AI80" s="6">
        <v>30</v>
      </c>
      <c r="AJ80" s="6"/>
      <c r="AK80" s="6"/>
      <c r="AL80" s="7" t="str">
        <f>IF(DAY(_xlfn.SINGLE(OctSun1))=1,IF(AND(YEAR(_xlfn.SINGLE(OctSun1)+30)=_xlfn.SINGLE(CalendarYear2),MONTH(_xlfn.SINGLE(OctSun1)+30)=10),_xlfn.SINGLE(OctSun1)+30,""),IF(AND(YEAR(_xlfn.SINGLE(OctSun1)+37)=_xlfn.SINGLE(CalendarYear2),MONTH(_xlfn.SINGLE(OctSun1)+37)=10),_xlfn.SINGLE(OctSun1)+37,""))</f>
        <v/>
      </c>
      <c r="AM80" s="8"/>
    </row>
    <row r="81" spans="1:39" ht="18" x14ac:dyDescent="0.2">
      <c r="A81" s="117"/>
      <c r="B81" s="10" t="s">
        <v>2</v>
      </c>
      <c r="C81" s="10" t="s">
        <v>3</v>
      </c>
      <c r="D81" s="10" t="s">
        <v>4</v>
      </c>
      <c r="E81" s="10" t="s">
        <v>5</v>
      </c>
      <c r="F81" s="10" t="s">
        <v>2</v>
      </c>
      <c r="G81" s="10" t="s">
        <v>3</v>
      </c>
      <c r="H81" s="10" t="s">
        <v>4</v>
      </c>
      <c r="I81" s="10" t="s">
        <v>5</v>
      </c>
      <c r="J81" s="10" t="s">
        <v>6</v>
      </c>
      <c r="K81" s="10" t="s">
        <v>7</v>
      </c>
      <c r="L81" s="10" t="s">
        <v>1</v>
      </c>
      <c r="M81" s="10" t="s">
        <v>2</v>
      </c>
      <c r="N81" s="10" t="s">
        <v>3</v>
      </c>
      <c r="O81" s="10" t="s">
        <v>4</v>
      </c>
      <c r="P81" s="10" t="s">
        <v>5</v>
      </c>
      <c r="Q81" s="10" t="s">
        <v>6</v>
      </c>
      <c r="R81" s="10" t="s">
        <v>7</v>
      </c>
      <c r="S81" s="10" t="s">
        <v>1</v>
      </c>
      <c r="T81" s="10" t="s">
        <v>2</v>
      </c>
      <c r="U81" s="10" t="s">
        <v>3</v>
      </c>
      <c r="V81" s="10" t="s">
        <v>4</v>
      </c>
      <c r="W81" s="10" t="s">
        <v>5</v>
      </c>
      <c r="X81" s="10" t="s">
        <v>6</v>
      </c>
      <c r="Y81" s="10" t="s">
        <v>7</v>
      </c>
      <c r="Z81" s="10" t="s">
        <v>1</v>
      </c>
      <c r="AA81" s="10" t="s">
        <v>2</v>
      </c>
      <c r="AB81" s="10" t="s">
        <v>3</v>
      </c>
      <c r="AC81" s="10" t="s">
        <v>4</v>
      </c>
      <c r="AD81" s="10" t="s">
        <v>5</v>
      </c>
      <c r="AE81" s="10" t="s">
        <v>6</v>
      </c>
      <c r="AF81" s="10" t="s">
        <v>7</v>
      </c>
      <c r="AG81" s="10" t="s">
        <v>1</v>
      </c>
      <c r="AH81" s="10" t="s">
        <v>2</v>
      </c>
      <c r="AI81" s="10" t="s">
        <v>3</v>
      </c>
      <c r="AJ81" s="54" t="s">
        <v>4</v>
      </c>
      <c r="AK81" s="54" t="s">
        <v>2</v>
      </c>
      <c r="AL81" s="37" t="s">
        <v>3</v>
      </c>
      <c r="AM81" s="12"/>
    </row>
    <row r="82" spans="1:39" x14ac:dyDescent="0.2">
      <c r="A82" s="13" t="s">
        <v>51</v>
      </c>
      <c r="B82" s="40"/>
      <c r="C82" s="41"/>
      <c r="D82" s="41"/>
      <c r="E82" s="41"/>
      <c r="F82" s="52"/>
      <c r="G82" s="24"/>
      <c r="H82" s="52"/>
      <c r="I82" s="24"/>
      <c r="J82" s="24"/>
      <c r="K82" s="24"/>
      <c r="L82" s="24"/>
      <c r="M82" s="111"/>
      <c r="N82" s="112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17"/>
      <c r="AK82" s="18"/>
      <c r="AL82" s="19"/>
      <c r="AM82" s="20"/>
    </row>
    <row r="83" spans="1:39" x14ac:dyDescent="0.2">
      <c r="A83" s="44" t="s">
        <v>44</v>
      </c>
      <c r="B83" s="17"/>
      <c r="C83" s="18"/>
      <c r="D83" s="18"/>
      <c r="E83" s="18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76"/>
      <c r="T83" s="76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56"/>
      <c r="AJ83" s="18"/>
      <c r="AK83" s="18"/>
      <c r="AL83" s="19"/>
      <c r="AM83" s="25"/>
    </row>
    <row r="84" spans="1:39" x14ac:dyDescent="0.2">
      <c r="A84" s="109" t="s">
        <v>120</v>
      </c>
      <c r="B84" s="17"/>
      <c r="C84" s="18"/>
      <c r="D84" s="18"/>
      <c r="E84" s="18"/>
      <c r="F84" s="24"/>
      <c r="G84" s="24"/>
      <c r="H84" s="16"/>
      <c r="I84" s="16"/>
      <c r="J84" s="16"/>
      <c r="K84" s="16"/>
      <c r="L84" s="16"/>
      <c r="M84" s="16"/>
      <c r="N84" s="16"/>
      <c r="O84" s="16"/>
      <c r="P84" s="16"/>
      <c r="Q84" s="27"/>
      <c r="R84" s="27"/>
      <c r="S84" s="27"/>
      <c r="T84" s="27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55"/>
      <c r="AJ84" s="18"/>
      <c r="AK84" s="18"/>
      <c r="AL84" s="19"/>
      <c r="AM84" s="20"/>
    </row>
    <row r="85" spans="1:39" x14ac:dyDescent="0.2">
      <c r="A85" s="26" t="s">
        <v>119</v>
      </c>
      <c r="B85" s="17"/>
      <c r="C85" s="18"/>
      <c r="D85" s="18"/>
      <c r="E85" s="18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16"/>
      <c r="S85" s="16"/>
      <c r="T85" s="16"/>
      <c r="U85" s="16"/>
      <c r="V85" s="16"/>
      <c r="W85" s="24"/>
      <c r="X85" s="16"/>
      <c r="Y85" s="27"/>
      <c r="Z85" s="88"/>
      <c r="AA85" s="27"/>
      <c r="AB85" s="24"/>
      <c r="AC85" s="24"/>
      <c r="AD85" s="24"/>
      <c r="AE85" s="24"/>
      <c r="AF85" s="24"/>
      <c r="AG85" s="24"/>
      <c r="AH85" s="24"/>
      <c r="AI85" s="56"/>
      <c r="AJ85" s="18"/>
      <c r="AK85" s="18"/>
      <c r="AL85" s="19"/>
      <c r="AM85" s="89" t="s">
        <v>56</v>
      </c>
    </row>
    <row r="86" spans="1:39" x14ac:dyDescent="0.2">
      <c r="A86" s="26" t="s">
        <v>118</v>
      </c>
      <c r="B86" s="17"/>
      <c r="C86" s="18"/>
      <c r="D86" s="18"/>
      <c r="E86" s="18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7"/>
      <c r="AH86" s="27"/>
      <c r="AI86" s="56"/>
      <c r="AJ86" s="17"/>
      <c r="AK86" s="18"/>
      <c r="AL86" s="19"/>
      <c r="AM86" s="25"/>
    </row>
    <row r="87" spans="1:39" x14ac:dyDescent="0.2">
      <c r="A87" s="25"/>
      <c r="B87" s="29"/>
      <c r="C87" s="30"/>
      <c r="D87" s="30"/>
      <c r="E87" s="30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81"/>
      <c r="AJ87" s="17"/>
      <c r="AK87" s="18"/>
      <c r="AL87" s="19"/>
      <c r="AM87" s="80" t="s">
        <v>29</v>
      </c>
    </row>
    <row r="88" spans="1:39" x14ac:dyDescent="0.2">
      <c r="A88" s="31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2"/>
    </row>
    <row r="89" spans="1:39" ht="18" x14ac:dyDescent="0.2">
      <c r="A89" s="116">
        <f>DATE(_xlfn.SINGLE(CalendarYear2),7,1)</f>
        <v>45839</v>
      </c>
      <c r="B89" s="6" t="str">
        <f>IF(DAY(_xlfn.SINGLE(NovSun1))=1,"",IF(AND(YEAR(_xlfn.SINGLE(NovSun1)+1)=_xlfn.SINGLE(CalendarYear2),MONTH(_xlfn.SINGLE(NovSun1)+1)=11),_xlfn.SINGLE(NovSun1)+1,""))</f>
        <v/>
      </c>
      <c r="C89" s="6" t="str">
        <f>IF(DAY(_xlfn.SINGLE(FebSun1))=1,"",IF(AND(YEAR(_xlfn.SINGLE(FebSun1)+5)=_xlfn.SINGLE(CalendarYear2),MONTH(_xlfn.SINGLE(FebSun1)+5)=2),_xlfn.SINGLE(FebSun1)+5,""))</f>
        <v/>
      </c>
      <c r="D89" s="6">
        <v>1</v>
      </c>
      <c r="E89" s="6">
        <v>2</v>
      </c>
      <c r="F89" s="6">
        <v>3</v>
      </c>
      <c r="G89" s="6">
        <v>4</v>
      </c>
      <c r="H89" s="6">
        <v>5</v>
      </c>
      <c r="I89" s="6">
        <v>6</v>
      </c>
      <c r="J89" s="6">
        <v>7</v>
      </c>
      <c r="K89" s="6">
        <v>8</v>
      </c>
      <c r="L89" s="6">
        <v>9</v>
      </c>
      <c r="M89" s="6">
        <v>10</v>
      </c>
      <c r="N89" s="6">
        <v>11</v>
      </c>
      <c r="O89" s="6">
        <v>12</v>
      </c>
      <c r="P89" s="6">
        <v>13</v>
      </c>
      <c r="Q89" s="6">
        <v>14</v>
      </c>
      <c r="R89" s="6">
        <v>15</v>
      </c>
      <c r="S89" s="6">
        <v>16</v>
      </c>
      <c r="T89" s="6">
        <v>17</v>
      </c>
      <c r="U89" s="6">
        <v>18</v>
      </c>
      <c r="V89" s="6">
        <v>19</v>
      </c>
      <c r="W89" s="6">
        <v>20</v>
      </c>
      <c r="X89" s="6">
        <v>21</v>
      </c>
      <c r="Y89" s="6">
        <v>22</v>
      </c>
      <c r="Z89" s="6">
        <v>23</v>
      </c>
      <c r="AA89" s="6">
        <v>24</v>
      </c>
      <c r="AB89" s="6">
        <v>25</v>
      </c>
      <c r="AC89" s="6">
        <v>26</v>
      </c>
      <c r="AD89" s="6">
        <v>27</v>
      </c>
      <c r="AE89" s="6">
        <v>28</v>
      </c>
      <c r="AF89" s="6">
        <v>29</v>
      </c>
      <c r="AG89" s="6">
        <v>30</v>
      </c>
      <c r="AH89" s="6">
        <v>31</v>
      </c>
      <c r="AI89" s="6"/>
      <c r="AJ89" s="6"/>
      <c r="AK89" s="6"/>
      <c r="AL89" s="7" t="str">
        <f>IF(DAY(_xlfn.SINGLE(NovSun1))=1,IF(AND(YEAR(_xlfn.SINGLE(NovSun1)+30)=_xlfn.SINGLE(CalendarYear2),MONTH(_xlfn.SINGLE(NovSun1)+30)=11),_xlfn.SINGLE(NovSun1)+30,""),IF(AND(YEAR(_xlfn.SINGLE(NovSun1)+37)=_xlfn.SINGLE(CalendarYear2),MONTH(_xlfn.SINGLE(NovSun1)+37)=11),_xlfn.SINGLE(NovSun1)+37,""))</f>
        <v/>
      </c>
      <c r="AM89" s="8"/>
    </row>
    <row r="90" spans="1:39" ht="18" x14ac:dyDescent="0.2">
      <c r="A90" s="117"/>
      <c r="B90" s="59" t="s">
        <v>2</v>
      </c>
      <c r="C90" s="54" t="s">
        <v>3</v>
      </c>
      <c r="D90" s="10" t="s">
        <v>4</v>
      </c>
      <c r="E90" s="10" t="s">
        <v>5</v>
      </c>
      <c r="F90" s="10" t="s">
        <v>6</v>
      </c>
      <c r="G90" s="10" t="s">
        <v>7</v>
      </c>
      <c r="H90" s="10" t="s">
        <v>1</v>
      </c>
      <c r="I90" s="10" t="s">
        <v>2</v>
      </c>
      <c r="J90" s="10" t="s">
        <v>3</v>
      </c>
      <c r="K90" s="10" t="s">
        <v>4</v>
      </c>
      <c r="L90" s="10" t="s">
        <v>5</v>
      </c>
      <c r="M90" s="10" t="s">
        <v>6</v>
      </c>
      <c r="N90" s="10" t="s">
        <v>7</v>
      </c>
      <c r="O90" s="10" t="s">
        <v>1</v>
      </c>
      <c r="P90" s="10" t="s">
        <v>2</v>
      </c>
      <c r="Q90" s="10" t="s">
        <v>3</v>
      </c>
      <c r="R90" s="10" t="s">
        <v>4</v>
      </c>
      <c r="S90" s="10" t="s">
        <v>5</v>
      </c>
      <c r="T90" s="10" t="s">
        <v>6</v>
      </c>
      <c r="U90" s="10" t="s">
        <v>7</v>
      </c>
      <c r="V90" s="10" t="s">
        <v>1</v>
      </c>
      <c r="W90" s="10" t="s">
        <v>2</v>
      </c>
      <c r="X90" s="10" t="s">
        <v>3</v>
      </c>
      <c r="Y90" s="10" t="s">
        <v>4</v>
      </c>
      <c r="Z90" s="10" t="s">
        <v>5</v>
      </c>
      <c r="AA90" s="10" t="s">
        <v>6</v>
      </c>
      <c r="AB90" s="10" t="s">
        <v>7</v>
      </c>
      <c r="AC90" s="10" t="s">
        <v>1</v>
      </c>
      <c r="AD90" s="10" t="s">
        <v>2</v>
      </c>
      <c r="AE90" s="10" t="s">
        <v>3</v>
      </c>
      <c r="AF90" s="10" t="s">
        <v>4</v>
      </c>
      <c r="AG90" s="10" t="s">
        <v>5</v>
      </c>
      <c r="AH90" s="10" t="s">
        <v>6</v>
      </c>
      <c r="AI90" s="10" t="s">
        <v>7</v>
      </c>
      <c r="AJ90" s="10" t="s">
        <v>1</v>
      </c>
      <c r="AK90" s="10" t="s">
        <v>2</v>
      </c>
      <c r="AL90" s="37" t="s">
        <v>3</v>
      </c>
      <c r="AM90" s="12"/>
    </row>
    <row r="91" spans="1:39" x14ac:dyDescent="0.2">
      <c r="A91" s="13" t="s">
        <v>9</v>
      </c>
      <c r="B91" s="48"/>
      <c r="C91" s="48"/>
      <c r="D91" s="61"/>
      <c r="E91" s="45"/>
      <c r="F91" s="45"/>
      <c r="G91" s="45"/>
      <c r="H91" s="46" t="s">
        <v>45</v>
      </c>
      <c r="I91" s="46"/>
      <c r="J91" s="46"/>
      <c r="K91" s="46"/>
      <c r="L91" s="46"/>
      <c r="M91" s="46"/>
      <c r="N91" s="46"/>
      <c r="O91" s="46" t="s">
        <v>46</v>
      </c>
      <c r="P91" s="46"/>
      <c r="Q91" s="46"/>
      <c r="R91" s="46"/>
      <c r="S91" s="46"/>
      <c r="T91" s="46"/>
      <c r="U91" s="46"/>
      <c r="V91" s="46" t="s">
        <v>47</v>
      </c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8"/>
      <c r="AJ91" s="48"/>
      <c r="AK91" s="48"/>
      <c r="AL91" s="49"/>
      <c r="AM91" s="20"/>
    </row>
    <row r="92" spans="1:39" x14ac:dyDescent="0.2">
      <c r="A92" s="25"/>
      <c r="B92" s="48"/>
      <c r="C92" s="48"/>
      <c r="D92" s="85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48"/>
      <c r="AJ92" s="48"/>
      <c r="AK92" s="48"/>
      <c r="AL92" s="49"/>
      <c r="AM92" s="80" t="s">
        <v>29</v>
      </c>
    </row>
    <row r="93" spans="1:39" x14ac:dyDescent="0.2">
      <c r="A93" s="31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2"/>
    </row>
    <row r="94" spans="1:39" ht="18" x14ac:dyDescent="0.2">
      <c r="A94" s="116">
        <f>DATE(_xlfn.SINGLE(CalendarYear2),8,1)</f>
        <v>45870</v>
      </c>
      <c r="B94" s="6"/>
      <c r="C94" s="6"/>
      <c r="D94" s="6"/>
      <c r="E94" s="6">
        <v>1</v>
      </c>
      <c r="F94" s="6">
        <v>2</v>
      </c>
      <c r="G94" s="6">
        <v>3</v>
      </c>
      <c r="H94" s="6">
        <v>4</v>
      </c>
      <c r="I94" s="6">
        <v>5</v>
      </c>
      <c r="J94" s="6">
        <v>6</v>
      </c>
      <c r="K94" s="6">
        <v>7</v>
      </c>
      <c r="L94" s="6">
        <v>8</v>
      </c>
      <c r="M94" s="6">
        <v>9</v>
      </c>
      <c r="N94" s="6">
        <v>10</v>
      </c>
      <c r="O94" s="6">
        <v>11</v>
      </c>
      <c r="P94" s="6">
        <v>12</v>
      </c>
      <c r="Q94" s="6">
        <v>13</v>
      </c>
      <c r="R94" s="6">
        <v>14</v>
      </c>
      <c r="S94" s="6">
        <v>15</v>
      </c>
      <c r="T94" s="6">
        <v>16</v>
      </c>
      <c r="U94" s="6">
        <v>17</v>
      </c>
      <c r="V94" s="6">
        <v>18</v>
      </c>
      <c r="W94" s="6">
        <v>19</v>
      </c>
      <c r="X94" s="6">
        <v>20</v>
      </c>
      <c r="Y94" s="6">
        <v>21</v>
      </c>
      <c r="Z94" s="6">
        <v>22</v>
      </c>
      <c r="AA94" s="6">
        <v>23</v>
      </c>
      <c r="AB94" s="6">
        <v>24</v>
      </c>
      <c r="AC94" s="6">
        <v>25</v>
      </c>
      <c r="AD94" s="6">
        <v>26</v>
      </c>
      <c r="AE94" s="6">
        <v>27</v>
      </c>
      <c r="AF94" s="6">
        <v>28</v>
      </c>
      <c r="AG94" s="6">
        <v>29</v>
      </c>
      <c r="AH94" s="6">
        <v>30</v>
      </c>
      <c r="AI94" s="6">
        <v>31</v>
      </c>
      <c r="AJ94" s="6"/>
      <c r="AK94" s="6" t="str">
        <f>IF(DAY(_xlfn.SINGLE(DecSun1))=1,IF(AND(YEAR(_xlfn.SINGLE(DecSun1)+29)=_xlfn.SINGLE(CalendarYear2),MONTH(_xlfn.SINGLE(DecSun1)+29)=12),_xlfn.SINGLE(DecSun1)+29,""),IF(AND(YEAR(_xlfn.SINGLE(DecSun1)+36)=_xlfn.SINGLE(CalendarYear2),MONTH(_xlfn.SINGLE(DecSun1)+36)=12),_xlfn.SINGLE(DecSun1)+36,""))</f>
        <v/>
      </c>
      <c r="AL94" s="7" t="str">
        <f>IF(DAY(_xlfn.SINGLE(DecSun1))=1,IF(AND(YEAR(_xlfn.SINGLE(DecSun1)+30)=_xlfn.SINGLE(CalendarYear2),MONTH(_xlfn.SINGLE(DecSun1)+30)=12),_xlfn.SINGLE(DecSun1)+30,""),IF(AND(YEAR(_xlfn.SINGLE(DecSun1)+37)=_xlfn.SINGLE(CalendarYear2),MONTH(_xlfn.SINGLE(DecSun1)+37)=12),_xlfn.SINGLE(DecSun1)+37,""))</f>
        <v/>
      </c>
      <c r="AM94" s="8"/>
    </row>
    <row r="95" spans="1:39" ht="18" x14ac:dyDescent="0.2">
      <c r="A95" s="117"/>
      <c r="B95" s="10" t="s">
        <v>4</v>
      </c>
      <c r="C95" s="10" t="s">
        <v>5</v>
      </c>
      <c r="D95" s="10" t="s">
        <v>6</v>
      </c>
      <c r="E95" s="10" t="s">
        <v>7</v>
      </c>
      <c r="F95" s="10" t="s">
        <v>1</v>
      </c>
      <c r="G95" s="10" t="s">
        <v>2</v>
      </c>
      <c r="H95" s="10" t="s">
        <v>3</v>
      </c>
      <c r="I95" s="10" t="s">
        <v>4</v>
      </c>
      <c r="J95" s="10" t="s">
        <v>5</v>
      </c>
      <c r="K95" s="10" t="s">
        <v>6</v>
      </c>
      <c r="L95" s="10" t="s">
        <v>7</v>
      </c>
      <c r="M95" s="10" t="s">
        <v>1</v>
      </c>
      <c r="N95" s="10" t="s">
        <v>2</v>
      </c>
      <c r="O95" s="10" t="s">
        <v>3</v>
      </c>
      <c r="P95" s="10" t="s">
        <v>4</v>
      </c>
      <c r="Q95" s="10" t="s">
        <v>5</v>
      </c>
      <c r="R95" s="10" t="s">
        <v>6</v>
      </c>
      <c r="S95" s="10" t="s">
        <v>7</v>
      </c>
      <c r="T95" s="10" t="s">
        <v>1</v>
      </c>
      <c r="U95" s="10" t="s">
        <v>2</v>
      </c>
      <c r="V95" s="10" t="s">
        <v>3</v>
      </c>
      <c r="W95" s="10" t="s">
        <v>4</v>
      </c>
      <c r="X95" s="10" t="s">
        <v>5</v>
      </c>
      <c r="Y95" s="10" t="s">
        <v>6</v>
      </c>
      <c r="Z95" s="10" t="s">
        <v>7</v>
      </c>
      <c r="AA95" s="10" t="s">
        <v>1</v>
      </c>
      <c r="AB95" s="10" t="s">
        <v>2</v>
      </c>
      <c r="AC95" s="10" t="s">
        <v>3</v>
      </c>
      <c r="AD95" s="10" t="s">
        <v>4</v>
      </c>
      <c r="AE95" s="10" t="s">
        <v>5</v>
      </c>
      <c r="AF95" s="10" t="s">
        <v>6</v>
      </c>
      <c r="AG95" s="10" t="s">
        <v>7</v>
      </c>
      <c r="AH95" s="10" t="s">
        <v>1</v>
      </c>
      <c r="AI95" s="10" t="s">
        <v>2</v>
      </c>
      <c r="AJ95" s="54" t="s">
        <v>1</v>
      </c>
      <c r="AK95" s="50" t="s">
        <v>2</v>
      </c>
      <c r="AL95" s="51" t="s">
        <v>3</v>
      </c>
      <c r="AM95" s="12"/>
    </row>
    <row r="96" spans="1:39" x14ac:dyDescent="0.2">
      <c r="A96" s="13" t="s">
        <v>9</v>
      </c>
      <c r="B96" s="47"/>
      <c r="C96" s="48"/>
      <c r="D96" s="48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 t="s">
        <v>48</v>
      </c>
      <c r="V96" s="46"/>
      <c r="W96" s="46"/>
      <c r="X96" s="46"/>
      <c r="Y96" s="46"/>
      <c r="Z96" s="46"/>
      <c r="AA96" s="46"/>
      <c r="AB96" s="46" t="s">
        <v>10</v>
      </c>
      <c r="AC96" s="46"/>
      <c r="AD96" s="46"/>
      <c r="AE96" s="46"/>
      <c r="AF96" s="46"/>
      <c r="AG96" s="46"/>
      <c r="AH96" s="46"/>
      <c r="AI96" s="62" t="s">
        <v>49</v>
      </c>
      <c r="AJ96" s="18"/>
      <c r="AK96" s="48"/>
      <c r="AL96" s="49"/>
      <c r="AM96" s="20"/>
    </row>
    <row r="97" spans="1:39" x14ac:dyDescent="0.2">
      <c r="A97" s="25"/>
      <c r="B97" s="47"/>
      <c r="C97" s="48"/>
      <c r="D97" s="48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7"/>
      <c r="AJ97" s="18"/>
      <c r="AK97" s="48"/>
      <c r="AL97" s="49"/>
      <c r="AM97" s="80" t="s">
        <v>29</v>
      </c>
    </row>
    <row r="98" spans="1:39" x14ac:dyDescent="0.2">
      <c r="A98" s="31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2"/>
    </row>
    <row r="99" spans="1:39" ht="18" x14ac:dyDescent="0.2">
      <c r="A99" s="116">
        <v>45901</v>
      </c>
      <c r="B99" s="6"/>
      <c r="C99" s="6"/>
      <c r="D99" s="6"/>
      <c r="E99" s="6"/>
      <c r="F99" s="6" t="str">
        <f>IF(DAY(_xlfn.SINGLE(FebSun1))=1,"",IF(AND(YEAR(_xlfn.SINGLE(FebSun1)+5)=_xlfn.SINGLE(CalendarYear2),MONTH(_xlfn.SINGLE(FebSun1)+5)=2),_xlfn.SINGLE(FebSun1)+5,""))</f>
        <v/>
      </c>
      <c r="G99" s="6">
        <v>1</v>
      </c>
      <c r="H99" s="6">
        <v>2</v>
      </c>
      <c r="I99" s="6">
        <v>3</v>
      </c>
      <c r="J99" s="6">
        <v>4</v>
      </c>
      <c r="K99" s="6">
        <v>5</v>
      </c>
      <c r="L99" s="6">
        <v>6</v>
      </c>
      <c r="M99" s="6">
        <v>7</v>
      </c>
      <c r="N99" s="6">
        <v>8</v>
      </c>
      <c r="O99" s="6">
        <v>9</v>
      </c>
      <c r="P99" s="6">
        <v>10</v>
      </c>
      <c r="Q99" s="6">
        <v>11</v>
      </c>
      <c r="R99" s="6">
        <v>12</v>
      </c>
      <c r="S99" s="6">
        <v>13</v>
      </c>
      <c r="T99" s="6">
        <v>14</v>
      </c>
      <c r="U99" s="6">
        <v>15</v>
      </c>
      <c r="V99" s="6">
        <v>16</v>
      </c>
      <c r="W99" s="6">
        <v>17</v>
      </c>
      <c r="X99" s="6">
        <v>18</v>
      </c>
      <c r="Y99" s="6">
        <v>19</v>
      </c>
      <c r="Z99" s="6">
        <v>20</v>
      </c>
      <c r="AA99" s="6">
        <v>21</v>
      </c>
      <c r="AB99" s="6">
        <v>22</v>
      </c>
      <c r="AC99" s="6">
        <v>23</v>
      </c>
      <c r="AD99" s="6">
        <v>24</v>
      </c>
      <c r="AE99" s="6">
        <v>25</v>
      </c>
      <c r="AF99" s="6">
        <v>26</v>
      </c>
      <c r="AG99" s="6">
        <v>27</v>
      </c>
      <c r="AH99" s="6">
        <v>28</v>
      </c>
      <c r="AI99" s="6">
        <v>29</v>
      </c>
      <c r="AJ99" s="6">
        <v>30</v>
      </c>
      <c r="AK99" s="6"/>
      <c r="AL99" s="7" t="str">
        <f>IF(DAY(_xlfn.SINGLE(DecSun1))=1,IF(AND(YEAR(_xlfn.SINGLE(DecSun1)+30)=_xlfn.SINGLE(CalendarYear2),MONTH(_xlfn.SINGLE(DecSun1)+30)=12),_xlfn.SINGLE(DecSun1)+30,""),IF(AND(YEAR(_xlfn.SINGLE(DecSun1)+37)=_xlfn.SINGLE(CalendarYear2),MONTH(_xlfn.SINGLE(DecSun1)+37)=12),_xlfn.SINGLE(DecSun1)+37,""))</f>
        <v/>
      </c>
      <c r="AM99" s="8"/>
    </row>
    <row r="100" spans="1:39" ht="18" x14ac:dyDescent="0.2">
      <c r="A100" s="117"/>
      <c r="B100" s="10" t="s">
        <v>2</v>
      </c>
      <c r="C100" s="10" t="s">
        <v>3</v>
      </c>
      <c r="D100" s="10" t="s">
        <v>4</v>
      </c>
      <c r="E100" s="54" t="s">
        <v>5</v>
      </c>
      <c r="F100" s="54" t="s">
        <v>6</v>
      </c>
      <c r="G100" s="10" t="s">
        <v>3</v>
      </c>
      <c r="H100" s="10" t="s">
        <v>4</v>
      </c>
      <c r="I100" s="10" t="s">
        <v>5</v>
      </c>
      <c r="J100" s="10" t="s">
        <v>6</v>
      </c>
      <c r="K100" s="10" t="s">
        <v>7</v>
      </c>
      <c r="L100" s="10" t="s">
        <v>1</v>
      </c>
      <c r="M100" s="10" t="s">
        <v>2</v>
      </c>
      <c r="N100" s="10" t="s">
        <v>3</v>
      </c>
      <c r="O100" s="10" t="s">
        <v>4</v>
      </c>
      <c r="P100" s="10" t="s">
        <v>5</v>
      </c>
      <c r="Q100" s="10" t="s">
        <v>6</v>
      </c>
      <c r="R100" s="10" t="s">
        <v>7</v>
      </c>
      <c r="S100" s="10" t="s">
        <v>1</v>
      </c>
      <c r="T100" s="10" t="s">
        <v>2</v>
      </c>
      <c r="U100" s="10" t="s">
        <v>3</v>
      </c>
      <c r="V100" s="10" t="s">
        <v>4</v>
      </c>
      <c r="W100" s="10" t="s">
        <v>5</v>
      </c>
      <c r="X100" s="10" t="s">
        <v>6</v>
      </c>
      <c r="Y100" s="10" t="s">
        <v>7</v>
      </c>
      <c r="Z100" s="10" t="s">
        <v>1</v>
      </c>
      <c r="AA100" s="10" t="s">
        <v>2</v>
      </c>
      <c r="AB100" s="10" t="s">
        <v>3</v>
      </c>
      <c r="AC100" s="10" t="s">
        <v>4</v>
      </c>
      <c r="AD100" s="10" t="s">
        <v>5</v>
      </c>
      <c r="AE100" s="10" t="s">
        <v>6</v>
      </c>
      <c r="AF100" s="10" t="s">
        <v>7</v>
      </c>
      <c r="AG100" s="10" t="s">
        <v>1</v>
      </c>
      <c r="AH100" s="10" t="s">
        <v>2</v>
      </c>
      <c r="AI100" s="10" t="s">
        <v>3</v>
      </c>
      <c r="AJ100" s="10" t="s">
        <v>4</v>
      </c>
      <c r="AK100" s="50" t="s">
        <v>5</v>
      </c>
      <c r="AL100" s="51" t="s">
        <v>3</v>
      </c>
      <c r="AM100" s="12"/>
    </row>
    <row r="101" spans="1:39" x14ac:dyDescent="0.2">
      <c r="A101" s="23" t="s">
        <v>50</v>
      </c>
      <c r="B101" s="17"/>
      <c r="C101" s="18"/>
      <c r="D101" s="18"/>
      <c r="E101" s="18"/>
      <c r="F101" s="18"/>
      <c r="G101" s="7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19"/>
      <c r="AM101" s="20"/>
    </row>
  </sheetData>
  <mergeCells count="29">
    <mergeCell ref="A99:A100"/>
    <mergeCell ref="A58:A59"/>
    <mergeCell ref="A65:A66"/>
    <mergeCell ref="A72:A73"/>
    <mergeCell ref="A80:A81"/>
    <mergeCell ref="A89:A90"/>
    <mergeCell ref="A94:A95"/>
    <mergeCell ref="F44:I44"/>
    <mergeCell ref="A32:A33"/>
    <mergeCell ref="A42:A43"/>
    <mergeCell ref="A50:A51"/>
    <mergeCell ref="AC17:AH17"/>
    <mergeCell ref="V17:AB17"/>
    <mergeCell ref="F60:G60"/>
    <mergeCell ref="M82:N82"/>
    <mergeCell ref="A1:Q1"/>
    <mergeCell ref="Z1:AF1"/>
    <mergeCell ref="AG1:AL1"/>
    <mergeCell ref="A4:A5"/>
    <mergeCell ref="A15:A16"/>
    <mergeCell ref="A23:A24"/>
    <mergeCell ref="V52:AB52"/>
    <mergeCell ref="AC52:AI52"/>
    <mergeCell ref="AF67:AH67"/>
    <mergeCell ref="E74:H74"/>
    <mergeCell ref="F25:H25"/>
    <mergeCell ref="X34:AA34"/>
    <mergeCell ref="AB34:AC34"/>
    <mergeCell ref="AD34:AG34"/>
  </mergeCells>
  <conditionalFormatting sqref="A13 B35:AM39 B69:AM69">
    <cfRule type="cellIs" dxfId="174" priority="84" operator="equal">
      <formula>3</formula>
    </cfRule>
    <cfRule type="cellIs" dxfId="173" priority="83" stopIfTrue="1" operator="equal">
      <formula>2</formula>
    </cfRule>
    <cfRule type="cellIs" dxfId="172" priority="82" stopIfTrue="1" operator="equal">
      <formula>1</formula>
    </cfRule>
  </conditionalFormatting>
  <conditionalFormatting sqref="A30">
    <cfRule type="cellIs" dxfId="171" priority="73" stopIfTrue="1" operator="equal">
      <formula>1</formula>
    </cfRule>
    <cfRule type="cellIs" dxfId="170" priority="75" operator="equal">
      <formula>3</formula>
    </cfRule>
    <cfRule type="cellIs" dxfId="169" priority="74" stopIfTrue="1" operator="equal">
      <formula>2</formula>
    </cfRule>
  </conditionalFormatting>
  <conditionalFormatting sqref="A63">
    <cfRule type="cellIs" dxfId="168" priority="55" stopIfTrue="1" operator="equal">
      <formula>1</formula>
    </cfRule>
    <cfRule type="cellIs" dxfId="167" priority="56" stopIfTrue="1" operator="equal">
      <formula>2</formula>
    </cfRule>
    <cfRule type="cellIs" dxfId="166" priority="57" operator="equal">
      <formula>3</formula>
    </cfRule>
  </conditionalFormatting>
  <conditionalFormatting sqref="A21:AM21">
    <cfRule type="cellIs" dxfId="165" priority="78" operator="equal">
      <formula>3</formula>
    </cfRule>
    <cfRule type="cellIs" dxfId="164" priority="77" stopIfTrue="1" operator="equal">
      <formula>2</formula>
    </cfRule>
    <cfRule type="cellIs" dxfId="163" priority="76" stopIfTrue="1" operator="equal">
      <formula>1</formula>
    </cfRule>
  </conditionalFormatting>
  <conditionalFormatting sqref="A40:AM40">
    <cfRule type="cellIs" dxfId="162" priority="67" stopIfTrue="1" operator="equal">
      <formula>1</formula>
    </cfRule>
    <cfRule type="cellIs" dxfId="161" priority="69" operator="equal">
      <formula>3</formula>
    </cfRule>
    <cfRule type="cellIs" dxfId="160" priority="68" stopIfTrue="1" operator="equal">
      <formula>2</formula>
    </cfRule>
  </conditionalFormatting>
  <conditionalFormatting sqref="A48:AM48">
    <cfRule type="cellIs" dxfId="159" priority="64" stopIfTrue="1" operator="equal">
      <formula>1</formula>
    </cfRule>
    <cfRule type="cellIs" dxfId="158" priority="65" stopIfTrue="1" operator="equal">
      <formula>2</formula>
    </cfRule>
    <cfRule type="cellIs" dxfId="157" priority="66" operator="equal">
      <formula>3</formula>
    </cfRule>
  </conditionalFormatting>
  <conditionalFormatting sqref="A56:AM56">
    <cfRule type="cellIs" dxfId="156" priority="61" stopIfTrue="1" operator="equal">
      <formula>1</formula>
    </cfRule>
    <cfRule type="cellIs" dxfId="155" priority="63" operator="equal">
      <formula>3</formula>
    </cfRule>
    <cfRule type="cellIs" dxfId="154" priority="62" stopIfTrue="1" operator="equal">
      <formula>2</formula>
    </cfRule>
  </conditionalFormatting>
  <conditionalFormatting sqref="A70:AM70">
    <cfRule type="cellIs" dxfId="153" priority="51" operator="equal">
      <formula>3</formula>
    </cfRule>
    <cfRule type="cellIs" dxfId="152" priority="50" stopIfTrue="1" operator="equal">
      <formula>2</formula>
    </cfRule>
    <cfRule type="cellIs" dxfId="151" priority="49" stopIfTrue="1" operator="equal">
      <formula>1</formula>
    </cfRule>
  </conditionalFormatting>
  <conditionalFormatting sqref="A78:AM78">
    <cfRule type="cellIs" dxfId="150" priority="46" stopIfTrue="1" operator="equal">
      <formula>1</formula>
    </cfRule>
    <cfRule type="cellIs" dxfId="149" priority="48" operator="equal">
      <formula>3</formula>
    </cfRule>
    <cfRule type="cellIs" dxfId="148" priority="47" stopIfTrue="1" operator="equal">
      <formula>2</formula>
    </cfRule>
  </conditionalFormatting>
  <conditionalFormatting sqref="A92:AM92">
    <cfRule type="cellIs" dxfId="147" priority="31" stopIfTrue="1" operator="equal">
      <formula>1</formula>
    </cfRule>
    <cfRule type="cellIs" dxfId="146" priority="32" stopIfTrue="1" operator="equal">
      <formula>2</formula>
    </cfRule>
    <cfRule type="cellIs" dxfId="145" priority="33" operator="equal">
      <formula>3</formula>
    </cfRule>
  </conditionalFormatting>
  <conditionalFormatting sqref="A97:AM97">
    <cfRule type="cellIs" dxfId="144" priority="26" stopIfTrue="1" operator="equal">
      <formula>2</formula>
    </cfRule>
    <cfRule type="cellIs" dxfId="143" priority="27" operator="equal">
      <formula>3</formula>
    </cfRule>
    <cfRule type="cellIs" dxfId="142" priority="25" stopIfTrue="1" operator="equal">
      <formula>1</formula>
    </cfRule>
  </conditionalFormatting>
  <conditionalFormatting sqref="B11">
    <cfRule type="cellIs" dxfId="141" priority="79" stopIfTrue="1" operator="equal">
      <formula>1</formula>
    </cfRule>
    <cfRule type="cellIs" dxfId="140" priority="80" stopIfTrue="1" operator="equal">
      <formula>2</formula>
    </cfRule>
    <cfRule type="cellIs" dxfId="139" priority="81" operator="equal">
      <formula>3</formula>
    </cfRule>
  </conditionalFormatting>
  <conditionalFormatting sqref="B86:E87">
    <cfRule type="cellIs" dxfId="138" priority="118" stopIfTrue="1" operator="equal">
      <formula>1</formula>
    </cfRule>
  </conditionalFormatting>
  <conditionalFormatting sqref="B25:F25 I25:AM25 B52:V52 M61:N61 V62:AM62 M63:N63">
    <cfRule type="cellIs" dxfId="137" priority="153" stopIfTrue="1" operator="equal">
      <formula>2</formula>
    </cfRule>
    <cfRule type="cellIs" dxfId="136" priority="154" operator="equal">
      <formula>3</formula>
    </cfRule>
  </conditionalFormatting>
  <conditionalFormatting sqref="B44:F45 J44:AM45">
    <cfRule type="cellIs" dxfId="135" priority="145" stopIfTrue="1" operator="equal">
      <formula>1</formula>
    </cfRule>
    <cfRule type="cellIs" dxfId="134" priority="147" operator="equal">
      <formula>3</formula>
    </cfRule>
    <cfRule type="cellIs" dxfId="133" priority="146" stopIfTrue="1" operator="equal">
      <formula>2</formula>
    </cfRule>
  </conditionalFormatting>
  <conditionalFormatting sqref="B75:H75">
    <cfRule type="cellIs" dxfId="132" priority="121" stopIfTrue="1" operator="equal">
      <formula>1</formula>
    </cfRule>
    <cfRule type="cellIs" dxfId="131" priority="122" stopIfTrue="1" operator="equal">
      <formula>2</formula>
    </cfRule>
    <cfRule type="cellIs" dxfId="130" priority="123" operator="equal">
      <formula>3</formula>
    </cfRule>
  </conditionalFormatting>
  <conditionalFormatting sqref="B82:M82">
    <cfRule type="cellIs" dxfId="129" priority="97" stopIfTrue="1" operator="equal">
      <formula>1</formula>
    </cfRule>
    <cfRule type="cellIs" dxfId="128" priority="98" stopIfTrue="1" operator="equal">
      <formula>2</formula>
    </cfRule>
    <cfRule type="cellIs" dxfId="127" priority="99" operator="equal">
      <formula>3</formula>
    </cfRule>
  </conditionalFormatting>
  <conditionalFormatting sqref="B17:V17 AI17:AM17">
    <cfRule type="cellIs" dxfId="126" priority="130" stopIfTrue="1" operator="equal">
      <formula>1</formula>
    </cfRule>
    <cfRule type="cellIs" dxfId="125" priority="132" operator="equal">
      <formula>3</formula>
    </cfRule>
    <cfRule type="cellIs" dxfId="124" priority="131" stopIfTrue="1" operator="equal">
      <formula>2</formula>
    </cfRule>
  </conditionalFormatting>
  <conditionalFormatting sqref="B62:W62">
    <cfRule type="cellIs" dxfId="123" priority="5" stopIfTrue="1" operator="equal">
      <formula>2</formula>
    </cfRule>
    <cfRule type="cellIs" dxfId="122" priority="6" operator="equal">
      <formula>3</formula>
    </cfRule>
    <cfRule type="cellIs" dxfId="121" priority="4" stopIfTrue="1" operator="equal">
      <formula>1</formula>
    </cfRule>
  </conditionalFormatting>
  <conditionalFormatting sqref="B34:X34 AB34 AD34 AH34:AM34">
    <cfRule type="cellIs" dxfId="120" priority="141" operator="equal">
      <formula>3</formula>
    </cfRule>
    <cfRule type="cellIs" dxfId="119" priority="140" stopIfTrue="1" operator="equal">
      <formula>2</formula>
    </cfRule>
    <cfRule type="cellIs" dxfId="118" priority="139" stopIfTrue="1" operator="equal">
      <formula>1</formula>
    </cfRule>
  </conditionalFormatting>
  <conditionalFormatting sqref="B67:AF67 AI67:AM68">
    <cfRule type="cellIs" dxfId="117" priority="138" operator="equal">
      <formula>3</formula>
    </cfRule>
    <cfRule type="cellIs" dxfId="116" priority="137" stopIfTrue="1" operator="equal">
      <formula>2</formula>
    </cfRule>
    <cfRule type="cellIs" dxfId="115" priority="136" stopIfTrue="1" operator="equal">
      <formula>1</formula>
    </cfRule>
  </conditionalFormatting>
  <conditionalFormatting sqref="B68:AH68">
    <cfRule type="cellIs" dxfId="114" priority="23" stopIfTrue="1" operator="equal">
      <formula>2</formula>
    </cfRule>
    <cfRule type="cellIs" dxfId="113" priority="22" stopIfTrue="1" operator="equal">
      <formula>1</formula>
    </cfRule>
    <cfRule type="cellIs" dxfId="112" priority="24" operator="equal">
      <formula>3</formula>
    </cfRule>
  </conditionalFormatting>
  <conditionalFormatting sqref="B86:AI86 B87:E87 B83:AL85">
    <cfRule type="cellIs" dxfId="111" priority="119" stopIfTrue="1" operator="equal">
      <formula>2</formula>
    </cfRule>
  </conditionalFormatting>
  <conditionalFormatting sqref="B4:AL4 B15:AL15 B23:AL23 B32:AL32 B42:AL42 B50:AL50 B58:AL58 B65:AL65 B72:AL72 B80:AL80 B89:AL89 B94:AL94">
    <cfRule type="expression" dxfId="110" priority="155">
      <formula>NOT(ISNUMBER(B4))</formula>
    </cfRule>
  </conditionalFormatting>
  <conditionalFormatting sqref="B5:AL5 B51:AL51 B73:AL73">
    <cfRule type="expression" dxfId="109" priority="160" stopIfTrue="1">
      <formula>NOT(ISNUMBER(B4))</formula>
    </cfRule>
    <cfRule type="expression" dxfId="108" priority="161">
      <formula>OR(COUNTIF(B6:B10,1)&gt;1,COUNTIF(B6:B10,2)&gt;1,COUNTIF(B6:B10,3)&gt;1)</formula>
    </cfRule>
  </conditionalFormatting>
  <conditionalFormatting sqref="B16:AL16">
    <cfRule type="expression" dxfId="107" priority="165">
      <formula>OR(COUNTIF(B17:B18,1)&gt;1,COUNTIF(B17:B18,2)&gt;1,COUNTIF(B17:B18,3)&gt;1)</formula>
    </cfRule>
    <cfRule type="expression" dxfId="106" priority="164" stopIfTrue="1">
      <formula>NOT(ISNUMBER(B15))</formula>
    </cfRule>
  </conditionalFormatting>
  <conditionalFormatting sqref="B24:AL24">
    <cfRule type="expression" dxfId="105" priority="166" stopIfTrue="1">
      <formula>NOT(ISNUMBER(B23))</formula>
    </cfRule>
    <cfRule type="expression" dxfId="104" priority="167">
      <formula>OR(COUNTIF(B27:B27,1)&gt;1,COUNTIF(B27:B27,2)&gt;1,COUNTIF(B27:B27,3)&gt;1)</formula>
    </cfRule>
  </conditionalFormatting>
  <conditionalFormatting sqref="B30:AL31 A87">
    <cfRule type="cellIs" dxfId="103" priority="43" stopIfTrue="1" operator="equal">
      <formula>1</formula>
    </cfRule>
  </conditionalFormatting>
  <conditionalFormatting sqref="B30:AL31 A87:AI87">
    <cfRule type="cellIs" dxfId="102" priority="44" stopIfTrue="1" operator="equal">
      <formula>2</formula>
    </cfRule>
    <cfRule type="cellIs" dxfId="101" priority="45" operator="equal">
      <formula>3</formula>
    </cfRule>
  </conditionalFormatting>
  <conditionalFormatting sqref="B33:AL33">
    <cfRule type="expression" dxfId="100" priority="171">
      <formula>OR(COUNTIF(B34:B40,1)&gt;1,COUNTIF(B34:B40,2)&gt;1,COUNTIF(B34:B40,3)&gt;1)</formula>
    </cfRule>
    <cfRule type="expression" dxfId="99" priority="170" stopIfTrue="1">
      <formula>NOT(ISNUMBER(B32))</formula>
    </cfRule>
  </conditionalFormatting>
  <conditionalFormatting sqref="B43:AL43">
    <cfRule type="expression" dxfId="98" priority="156" stopIfTrue="1">
      <formula>NOT(ISNUMBER(B42))</formula>
    </cfRule>
    <cfRule type="expression" dxfId="97" priority="157">
      <formula>OR(COUNTIF(B44:B46,1)&gt;1,COUNTIF(B44:B46,2)&gt;1,COUNTIF(B44:B46,3)&gt;1)</formula>
    </cfRule>
  </conditionalFormatting>
  <conditionalFormatting sqref="B59:AL59">
    <cfRule type="expression" dxfId="96" priority="175">
      <formula>OR(COUNTIF(#REF!,1)&gt;1,COUNTIF(#REF!,2)&gt;1,COUNTIF(#REF!,3)&gt;1)</formula>
    </cfRule>
    <cfRule type="expression" dxfId="95" priority="174" stopIfTrue="1">
      <formula>NOT(ISNUMBER(B58))</formula>
    </cfRule>
  </conditionalFormatting>
  <conditionalFormatting sqref="B61:AL61 B63:AL63">
    <cfRule type="cellIs" dxfId="94" priority="109" stopIfTrue="1" operator="equal">
      <formula>1</formula>
    </cfRule>
    <cfRule type="cellIs" dxfId="93" priority="111" operator="equal">
      <formula>3</formula>
    </cfRule>
    <cfRule type="cellIs" dxfId="92" priority="110" stopIfTrue="1" operator="equal">
      <formula>2</formula>
    </cfRule>
  </conditionalFormatting>
  <conditionalFormatting sqref="B66:AL66">
    <cfRule type="expression" dxfId="91" priority="173">
      <formula>OR(COUNTIF(B67:B70,1)&gt;1,COUNTIF(B67:B70,2)&gt;1,COUNTIF(B67:B70,3)&gt;1)</formula>
    </cfRule>
    <cfRule type="expression" dxfId="90" priority="172" stopIfTrue="1">
      <formula>NOT(ISNUMBER(B65))</formula>
    </cfRule>
  </conditionalFormatting>
  <conditionalFormatting sqref="B81:AL81">
    <cfRule type="expression" dxfId="89" priority="163">
      <formula>OR(COUNTIF(B83:B87,1)&gt;1,COUNTIF(B83:B87,2)&gt;1,COUNTIF(B83:B87,3)&gt;1)</formula>
    </cfRule>
    <cfRule type="expression" dxfId="88" priority="162" stopIfTrue="1">
      <formula>NOT(ISNUMBER(B80))</formula>
    </cfRule>
  </conditionalFormatting>
  <conditionalFormatting sqref="B83:AL85 B86:AI86 B87:E87">
    <cfRule type="cellIs" dxfId="87" priority="120" operator="equal">
      <formula>3</formula>
    </cfRule>
  </conditionalFormatting>
  <conditionalFormatting sqref="B83:AL87">
    <cfRule type="cellIs" dxfId="86" priority="40" stopIfTrue="1" operator="equal">
      <formula>1</formula>
    </cfRule>
  </conditionalFormatting>
  <conditionalFormatting sqref="B90:AL90 B95:AL95">
    <cfRule type="expression" dxfId="85" priority="169">
      <formula>OR(COUNTIF(B92:B92,1)&gt;1,COUNTIF(B92:B92,2)&gt;1,COUNTIF(B92:B92,3)&gt;1)</formula>
    </cfRule>
    <cfRule type="expression" dxfId="84" priority="168" stopIfTrue="1">
      <formula>NOT(ISNUMBER(B89))</formula>
    </cfRule>
  </conditionalFormatting>
  <conditionalFormatting sqref="B99:AL99">
    <cfRule type="expression" dxfId="83" priority="151">
      <formula>NOT(ISNUMBER(B99))</formula>
    </cfRule>
  </conditionalFormatting>
  <conditionalFormatting sqref="B100:AL100">
    <cfRule type="expression" dxfId="82" priority="158" stopIfTrue="1">
      <formula>NOT(ISNUMBER(B99))</formula>
    </cfRule>
    <cfRule type="expression" dxfId="81" priority="159">
      <formula>OR(COUNTIF(B101:B101,1)&gt;1,COUNTIF(B101:B101,2)&gt;1,COUNTIF(B101:B101,3)&gt;1)</formula>
    </cfRule>
  </conditionalFormatting>
  <conditionalFormatting sqref="B6:AM9">
    <cfRule type="cellIs" dxfId="80" priority="127" stopIfTrue="1" operator="equal">
      <formula>1</formula>
    </cfRule>
    <cfRule type="cellIs" dxfId="79" priority="128" stopIfTrue="1" operator="equal">
      <formula>2</formula>
    </cfRule>
    <cfRule type="cellIs" dxfId="78" priority="129" operator="equal">
      <formula>3</formula>
    </cfRule>
  </conditionalFormatting>
  <conditionalFormatting sqref="B10:AM13">
    <cfRule type="cellIs" dxfId="77" priority="86" stopIfTrue="1" operator="equal">
      <formula>2</formula>
    </cfRule>
    <cfRule type="cellIs" dxfId="76" priority="85" stopIfTrue="1" operator="equal">
      <formula>1</formula>
    </cfRule>
    <cfRule type="cellIs" dxfId="75" priority="87" operator="equal">
      <formula>3</formula>
    </cfRule>
  </conditionalFormatting>
  <conditionalFormatting sqref="B18:AM20">
    <cfRule type="cellIs" dxfId="74" priority="19" stopIfTrue="1" operator="equal">
      <formula>1</formula>
    </cfRule>
    <cfRule type="cellIs" dxfId="73" priority="20" stopIfTrue="1" operator="equal">
      <formula>2</formula>
    </cfRule>
    <cfRule type="cellIs" dxfId="72" priority="21" operator="equal">
      <formula>3</formula>
    </cfRule>
  </conditionalFormatting>
  <conditionalFormatting sqref="B26:AM29">
    <cfRule type="cellIs" dxfId="71" priority="96" operator="equal">
      <formula>3</formula>
    </cfRule>
    <cfRule type="cellIs" dxfId="70" priority="95" stopIfTrue="1" operator="equal">
      <formula>2</formula>
    </cfRule>
    <cfRule type="cellIs" dxfId="69" priority="94" stopIfTrue="1" operator="equal">
      <formula>1</formula>
    </cfRule>
  </conditionalFormatting>
  <conditionalFormatting sqref="B45:AM47">
    <cfRule type="cellIs" dxfId="68" priority="106" stopIfTrue="1" operator="equal">
      <formula>1</formula>
    </cfRule>
    <cfRule type="cellIs" dxfId="67" priority="107" stopIfTrue="1" operator="equal">
      <formula>2</formula>
    </cfRule>
    <cfRule type="cellIs" dxfId="66" priority="108" operator="equal">
      <formula>3</formula>
    </cfRule>
  </conditionalFormatting>
  <conditionalFormatting sqref="B53:AM55 B74:E74 I74:AM75">
    <cfRule type="cellIs" dxfId="65" priority="135" operator="equal">
      <formula>3</formula>
    </cfRule>
    <cfRule type="cellIs" dxfId="64" priority="134" stopIfTrue="1" operator="equal">
      <formula>2</formula>
    </cfRule>
    <cfRule type="cellIs" dxfId="63" priority="133" stopIfTrue="1" operator="equal">
      <formula>1</formula>
    </cfRule>
  </conditionalFormatting>
  <conditionalFormatting sqref="B76:AM77">
    <cfRule type="cellIs" dxfId="62" priority="103" stopIfTrue="1" operator="equal">
      <formula>1</formula>
    </cfRule>
    <cfRule type="cellIs" dxfId="61" priority="105" operator="equal">
      <formula>3</formula>
    </cfRule>
    <cfRule type="cellIs" dxfId="60" priority="104" stopIfTrue="1" operator="equal">
      <formula>2</formula>
    </cfRule>
  </conditionalFormatting>
  <conditionalFormatting sqref="B91:AM91">
    <cfRule type="cellIs" dxfId="59" priority="34" stopIfTrue="1" operator="equal">
      <formula>1</formula>
    </cfRule>
    <cfRule type="cellIs" dxfId="58" priority="35" stopIfTrue="1" operator="equal">
      <formula>2</formula>
    </cfRule>
    <cfRule type="cellIs" dxfId="57" priority="36" operator="equal">
      <formula>3</formula>
    </cfRule>
  </conditionalFormatting>
  <conditionalFormatting sqref="B96:AM96">
    <cfRule type="cellIs" dxfId="56" priority="30" operator="equal">
      <formula>3</formula>
    </cfRule>
    <cfRule type="cellIs" dxfId="55" priority="29" stopIfTrue="1" operator="equal">
      <formula>2</formula>
    </cfRule>
    <cfRule type="cellIs" dxfId="54" priority="28" stopIfTrue="1" operator="equal">
      <formula>1</formula>
    </cfRule>
  </conditionalFormatting>
  <conditionalFormatting sqref="B101:AM101">
    <cfRule type="cellIs" dxfId="53" priority="115" stopIfTrue="1" operator="equal">
      <formula>1</formula>
    </cfRule>
    <cfRule type="cellIs" dxfId="52" priority="117" operator="equal">
      <formula>3</formula>
    </cfRule>
    <cfRule type="cellIs" dxfId="51" priority="116" stopIfTrue="1" operator="equal">
      <formula>2</formula>
    </cfRule>
  </conditionalFormatting>
  <conditionalFormatting sqref="C7">
    <cfRule type="cellIs" dxfId="50" priority="124" stopIfTrue="1" operator="equal">
      <formula>1</formula>
    </cfRule>
    <cfRule type="cellIs" dxfId="49" priority="125" stopIfTrue="1" operator="equal">
      <formula>2</formula>
    </cfRule>
    <cfRule type="cellIs" dxfId="48" priority="126" operator="equal">
      <formula>3</formula>
    </cfRule>
  </conditionalFormatting>
  <conditionalFormatting sqref="G101">
    <cfRule type="cellIs" dxfId="47" priority="114" operator="equal">
      <formula>3</formula>
    </cfRule>
    <cfRule type="cellIs" dxfId="46" priority="113" stopIfTrue="1" operator="equal">
      <formula>2</formula>
    </cfRule>
    <cfRule type="cellIs" dxfId="45" priority="112" stopIfTrue="1" operator="equal">
      <formula>1</formula>
    </cfRule>
  </conditionalFormatting>
  <conditionalFormatting sqref="H60:AM61 B60:F62 G61:G62 B63:AL63 H62:S62">
    <cfRule type="cellIs" dxfId="44" priority="148" stopIfTrue="1" operator="equal">
      <formula>1</formula>
    </cfRule>
  </conditionalFormatting>
  <conditionalFormatting sqref="H60:AM61 B60:F62 G61:G62 H62:S62 B63:AL63">
    <cfRule type="cellIs" dxfId="43" priority="150" operator="equal">
      <formula>3</formula>
    </cfRule>
    <cfRule type="cellIs" dxfId="42" priority="149" stopIfTrue="1" operator="equal">
      <formula>2</formula>
    </cfRule>
  </conditionalFormatting>
  <conditionalFormatting sqref="M61:N61 M63:N63 V62:AM62 B25:F25 I25:AM25 B52:V52">
    <cfRule type="cellIs" dxfId="41" priority="152" stopIfTrue="1" operator="equal">
      <formula>1</formula>
    </cfRule>
  </conditionalFormatting>
  <conditionalFormatting sqref="M61:N61">
    <cfRule type="cellIs" dxfId="40" priority="18" operator="equal">
      <formula>3</formula>
    </cfRule>
    <cfRule type="cellIs" dxfId="39" priority="17" stopIfTrue="1" operator="equal">
      <formula>2</formula>
    </cfRule>
    <cfRule type="cellIs" dxfId="38" priority="16" stopIfTrue="1" operator="equal">
      <formula>1</formula>
    </cfRule>
    <cfRule type="cellIs" dxfId="37" priority="15" operator="equal">
      <formula>3</formula>
    </cfRule>
    <cfRule type="cellIs" dxfId="36" priority="14" stopIfTrue="1" operator="equal">
      <formula>2</formula>
    </cfRule>
    <cfRule type="cellIs" dxfId="35" priority="13" stopIfTrue="1" operator="equal">
      <formula>1</formula>
    </cfRule>
  </conditionalFormatting>
  <conditionalFormatting sqref="O82:AM82">
    <cfRule type="cellIs" dxfId="34" priority="102" operator="equal">
      <formula>3</formula>
    </cfRule>
    <cfRule type="cellIs" dxfId="33" priority="101" stopIfTrue="1" operator="equal">
      <formula>2</formula>
    </cfRule>
    <cfRule type="cellIs" dxfId="32" priority="100" stopIfTrue="1" operator="equal">
      <formula>1</formula>
    </cfRule>
  </conditionalFormatting>
  <conditionalFormatting sqref="T62:U62">
    <cfRule type="cellIs" dxfId="31" priority="1" stopIfTrue="1" operator="equal">
      <formula>1</formula>
    </cfRule>
    <cfRule type="cellIs" dxfId="30" priority="2" stopIfTrue="1" operator="equal">
      <formula>2</formula>
    </cfRule>
    <cfRule type="cellIs" dxfId="29" priority="3" operator="equal">
      <formula>3</formula>
    </cfRule>
  </conditionalFormatting>
  <conditionalFormatting sqref="V62:AM62">
    <cfRule type="cellIs" dxfId="28" priority="60" operator="equal">
      <formula>3</formula>
    </cfRule>
    <cfRule type="cellIs" dxfId="27" priority="59" stopIfTrue="1" operator="equal">
      <formula>2</formula>
    </cfRule>
    <cfRule type="cellIs" dxfId="26" priority="58" stopIfTrue="1" operator="equal">
      <formula>1</formula>
    </cfRule>
  </conditionalFormatting>
  <conditionalFormatting sqref="AA62:AB62">
    <cfRule type="cellIs" dxfId="25" priority="7" stopIfTrue="1" operator="equal">
      <formula>1</formula>
    </cfRule>
    <cfRule type="cellIs" dxfId="24" priority="8" stopIfTrue="1" operator="equal">
      <formula>2</formula>
    </cfRule>
    <cfRule type="cellIs" dxfId="23" priority="9" operator="equal">
      <formula>3</formula>
    </cfRule>
  </conditionalFormatting>
  <conditionalFormatting sqref="AA62:AD62">
    <cfRule type="cellIs" dxfId="22" priority="12" operator="equal">
      <formula>3</formula>
    </cfRule>
    <cfRule type="cellIs" dxfId="21" priority="10" stopIfTrue="1" operator="equal">
      <formula>1</formula>
    </cfRule>
    <cfRule type="cellIs" dxfId="20" priority="11" stopIfTrue="1" operator="equal">
      <formula>2</formula>
    </cfRule>
  </conditionalFormatting>
  <conditionalFormatting sqref="AH61:AI61 AH63:AI63">
    <cfRule type="cellIs" dxfId="19" priority="89" stopIfTrue="1" operator="equal">
      <formula>2</formula>
    </cfRule>
    <cfRule type="cellIs" dxfId="18" priority="93" operator="equal">
      <formula>3</formula>
    </cfRule>
    <cfRule type="cellIs" dxfId="17" priority="92" stopIfTrue="1" operator="equal">
      <formula>2</formula>
    </cfRule>
    <cfRule type="cellIs" dxfId="16" priority="91" stopIfTrue="1" operator="equal">
      <formula>1</formula>
    </cfRule>
    <cfRule type="cellIs" dxfId="15" priority="90" operator="equal">
      <formula>3</formula>
    </cfRule>
    <cfRule type="cellIs" dxfId="14" priority="88" stopIfTrue="1" operator="equal">
      <formula>1</formula>
    </cfRule>
  </conditionalFormatting>
  <conditionalFormatting sqref="AJ86:AL87">
    <cfRule type="cellIs" dxfId="13" priority="42" operator="equal">
      <formula>3</formula>
    </cfRule>
    <cfRule type="cellIs" dxfId="12" priority="41" stopIfTrue="1" operator="equal">
      <formula>2</formula>
    </cfRule>
  </conditionalFormatting>
  <conditionalFormatting sqref="AJ52:AM52">
    <cfRule type="cellIs" dxfId="11" priority="144" operator="equal">
      <formula>3</formula>
    </cfRule>
    <cfRule type="cellIs" dxfId="10" priority="142" stopIfTrue="1" operator="equal">
      <formula>1</formula>
    </cfRule>
    <cfRule type="cellIs" dxfId="9" priority="143" stopIfTrue="1" operator="equal">
      <formula>2</formula>
    </cfRule>
  </conditionalFormatting>
  <conditionalFormatting sqref="AM30">
    <cfRule type="cellIs" dxfId="8" priority="70" stopIfTrue="1" operator="equal">
      <formula>1</formula>
    </cfRule>
    <cfRule type="cellIs" dxfId="7" priority="71" stopIfTrue="1" operator="equal">
      <formula>2</formula>
    </cfRule>
    <cfRule type="cellIs" dxfId="6" priority="72" operator="equal">
      <formula>3</formula>
    </cfRule>
  </conditionalFormatting>
  <conditionalFormatting sqref="AM63">
    <cfRule type="cellIs" dxfId="5" priority="52" stopIfTrue="1" operator="equal">
      <formula>1</formula>
    </cfRule>
    <cfRule type="cellIs" dxfId="4" priority="54" operator="equal">
      <formula>3</formula>
    </cfRule>
    <cfRule type="cellIs" dxfId="3" priority="53" stopIfTrue="1" operator="equal">
      <formula>2</formula>
    </cfRule>
  </conditionalFormatting>
  <conditionalFormatting sqref="AM87">
    <cfRule type="cellIs" dxfId="2" priority="38" stopIfTrue="1" operator="equal">
      <formula>2</formula>
    </cfRule>
    <cfRule type="cellIs" dxfId="1" priority="37" stopIfTrue="1" operator="equal">
      <formula>1</formula>
    </cfRule>
    <cfRule type="cellIs" dxfId="0" priority="39" operator="equal">
      <formula>3</formula>
    </cfRule>
  </conditionalFormatting>
  <dataValidations count="1">
    <dataValidation allowBlank="1" showInputMessage="1" showErrorMessage="1" prompt="Gebruik de kringveldknoppen om het kalenderjaar snel te wijzigen" sqref="AG1 Z1" xr:uid="{E5374293-FD79-1E49-9D0A-8FD4B4358C43}"/>
  </dataValidations>
  <pageMargins left="0.7" right="0.7" top="0.75" bottom="0.75" header="0.3" footer="0.3"/>
  <pageSetup paperSize="9" scale="3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Wedstrijdkalender ED-VO</vt:lpstr>
      <vt:lpstr>Wedstrijdkalender KNZB</vt:lpstr>
      <vt:lpstr>'Wedstrijdkalender KNZB'!CalendarYear1</vt:lpstr>
      <vt:lpstr>'Wedstrijdkalender KNZB'!CalendarYear2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Esther Schilder-Veerman</cp:lastModifiedBy>
  <cp:revision/>
  <cp:lastPrinted>2024-09-16T09:30:49Z</cp:lastPrinted>
  <dcterms:created xsi:type="dcterms:W3CDTF">2023-02-23T09:55:10Z</dcterms:created>
  <dcterms:modified xsi:type="dcterms:W3CDTF">2024-09-29T13:52:36Z</dcterms:modified>
  <cp:category/>
  <cp:contentStatus/>
</cp:coreProperties>
</file>